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Evidence &amp; route" sheetId="2" r:id="rId2"/>
    <sheet name="Period bridge" sheetId="3" r:id="rId3"/>
    <sheet name="Controls &amp; release" sheetId="4" r:id="rId4"/>
  </sheets>
  <definedNames>
    <definedName name="_xlnm.Print_Area" localSheetId="3">'Controls &amp; release'!$A$1:$H$26</definedName>
    <definedName name="_xlnm.Print_Area" localSheetId="1">'Evidence &amp; route'!$A$1:$F$21</definedName>
    <definedName name="_xlnm.Print_Area" localSheetId="2">'Period bridge'!$A$1:$K$24</definedName>
    <definedName name="_xlnm.Print_Area" localSheetId="0">'Read me'!$A$1:$B$18</definedName>
  </definedNames>
  <calcPr calcId="124519" fullCalcOnLoad="1"/>
</workbook>
</file>

<file path=xl/sharedStrings.xml><?xml version="1.0" encoding="utf-8"?>
<sst xmlns="http://schemas.openxmlformats.org/spreadsheetml/2006/main" count="104" uniqueCount="84">
  <si>
    <t>Cedar Trail · retrospective reconstruction</t>
  </si>
  <si>
    <t>Preferability supplied · Pre-period equity + comparative periods stay separate</t>
  </si>
  <si>
    <t>Purpose</t>
  </si>
  <si>
    <t>Partition effects before the earliest period presented from each comparative period. Recast each period; do not push the cumulative difference through current income or use retained earnings as an unexplained plug.</t>
  </si>
  <si>
    <t>Gold cells</t>
  </si>
  <si>
    <t>Controlled fictional facts and accepted routing judgments supplied by the exercise. Change them to test mechanics, not to manufacture missing evidence.</t>
  </si>
  <si>
    <t>Sage cells</t>
  </si>
  <si>
    <t>Visible formulas. A zero difference or PASS proves only the bounded arithmetic; it does not decide classification, materiality, filing, audit, or control response.</t>
  </si>
  <si>
    <t>Display</t>
  </si>
  <si>
    <t>US-dollar cells use comma separators and parentheses for negatives. Calculations retain full precision; EPS is displayed to four decimals.</t>
  </si>
  <si>
    <t>Stop rule</t>
  </si>
  <si>
    <t>Stop release when authority, dated facts, scope, direct effects, tax, EPS, materiality, comparative presentation, disclosure, or approval remains unresolved.</t>
  </si>
  <si>
    <t>Source record</t>
  </si>
  <si>
    <t>content/examples/accounting-changes-error-corrections-and-comparative-reconstruction/cedar-trail-principle-change-retrospective-bridge.md</t>
  </si>
  <si>
    <t>Generator</t>
  </si>
  <si>
    <t>scripts/quantitative/build_spreadsheets.py</t>
  </si>
  <si>
    <t>Workbook path</t>
  </si>
  <si>
    <t>1 · Freeze evidence and route →</t>
  </si>
  <si>
    <t>2 · Recompute signed effects →</t>
  </si>
  <si>
    <t>3 · Reconcile and stop-test →</t>
  </si>
  <si>
    <t>Evidence timeline and reporting route</t>
  </si>
  <si>
    <t>Date first · classify second · compute third · retain the reviewer</t>
  </si>
  <si>
    <t>Decision</t>
  </si>
  <si>
    <t>Supplied answer</t>
  </si>
  <si>
    <t>Evidence to retain</t>
  </si>
  <si>
    <t>Owner</t>
  </si>
  <si>
    <t>Status</t>
  </si>
  <si>
    <t>Release effect</t>
  </si>
  <si>
    <t>Change identified</t>
  </si>
  <si>
    <t>Voluntary principle change</t>
  </si>
  <si>
    <t>Old and new policies; population</t>
  </si>
  <si>
    <t>Controller</t>
  </si>
  <si>
    <t>Supported</t>
  </si>
  <si>
    <t>Preferability</t>
  </si>
  <si>
    <t>Signed technical-accounting memorandum</t>
  </si>
  <si>
    <t>Policy reviewer</t>
  </si>
  <si>
    <t>Application</t>
  </si>
  <si>
    <t>Full retrospective</t>
  </si>
  <si>
    <t>Historical records and reconstruction</t>
  </si>
  <si>
    <t>Close lead</t>
  </si>
  <si>
    <t>Earliest period</t>
  </si>
  <si>
    <t>Year 2</t>
  </si>
  <si>
    <t>Comparative statement set</t>
  </si>
  <si>
    <t>Reporting lead</t>
  </si>
  <si>
    <t>Effect boundary</t>
  </si>
  <si>
    <t>Direct effects only</t>
  </si>
  <si>
    <t>Signed account-period effect map</t>
  </si>
  <si>
    <t>Tax and EPS</t>
  </si>
  <si>
    <t>Bounded supplied facts</t>
  </si>
  <si>
    <t>Enacted-rate and share files</t>
  </si>
  <si>
    <t>Tax / reporting</t>
  </si>
  <si>
    <t>Classification is an evidence conclusion, not a spreadsheet result. Preserve what was known, when it was reasonably available, who approved the route, and which questions remain outside this bounded model. Any unresolved row is a release stop.</t>
  </si>
  <si>
    <t>Signed period bridge</t>
  </si>
  <si>
    <t>Reported + signed adjustment = corrected · Tax and EPS stay period specific</t>
  </si>
  <si>
    <t>Period</t>
  </si>
  <si>
    <t>As reported</t>
  </si>
  <si>
    <t>Pretax adjustment</t>
  </si>
  <si>
    <t>Corrected</t>
  </si>
  <si>
    <t>Tax rate</t>
  </si>
  <si>
    <t>Tax effect</t>
  </si>
  <si>
    <t>After-tax effect</t>
  </si>
  <si>
    <t>Weighted shares</t>
  </si>
  <si>
    <t>Basic EPS effect</t>
  </si>
  <si>
    <t>Bridge difference</t>
  </si>
  <si>
    <t>Control</t>
  </si>
  <si>
    <t>Year 3</t>
  </si>
  <si>
    <t>Every row carries its own tax rate and weighted shares. The workbook computes basic-EPS effects only; diluted EPS, tax-law conclusions, indirect effects, and cash-flow or note presentation require their own supported files.</t>
  </si>
  <si>
    <t>Reconciliation controls and release stops</t>
  </si>
  <si>
    <t>A balanced workbook is necessary · Review evidence and reporting consequences separately</t>
  </si>
  <si>
    <t>Opening-equity bridge</t>
  </si>
  <si>
    <t>Amount</t>
  </si>
  <si>
    <t>Pre-earliest-period pretax effect</t>
  </si>
  <si>
    <t>Opening equity effect</t>
  </si>
  <si>
    <t>Release question</t>
  </si>
  <si>
    <t>Authority and dated facts retained</t>
  </si>
  <si>
    <t>Technical accounting</t>
  </si>
  <si>
    <t>Unresolved</t>
  </si>
  <si>
    <t>Tax and EPS consequences reviewed</t>
  </si>
  <si>
    <t>Comparative statements reconciled</t>
  </si>
  <si>
    <t>Financial reporting</t>
  </si>
  <si>
    <t>Disclosure and digital facts checked</t>
  </si>
  <si>
    <t>Disclosure team</t>
  </si>
  <si>
    <t>Audit, filing, and control responses cleared</t>
  </si>
  <si>
    <t>The workbook deliberately opens with unresolved release questions. Arithmetic can pass while the reporting decision still requires evidence, authorization, materiality analysis, tax and EPS work, comparative reconstruction, disclosure, audit, filing, and control conclusions.</t>
  </si>
</sst>
</file>

<file path=xl/styles.xml><?xml version="1.0" encoding="utf-8"?>
<styleSheet xmlns="http://schemas.openxmlformats.org/spreadsheetml/2006/main">
  <numFmts count="4">
    <numFmt numFmtId="164" formatCode="$#,##0;[Red]($#,##0);&quot;—&quot;"/>
    <numFmt numFmtId="165" formatCode="0.0%;[Red](0.0%);&quot;—&quot;"/>
    <numFmt numFmtId="166" formatCode="0;[Red](0);&quot;—&quot;"/>
    <numFmt numFmtId="167" formatCode="0.00x;[Red](0.00x);&quot;—&quot;"/>
  </numFmts>
  <fonts count="8">
    <font>
      <sz val="11"/>
      <color theme="1"/>
      <name val="Calibri"/>
      <family val="2"/>
      <scheme val="minor"/>
    </font>
    <font>
      <b/>
      <sz val="20"/>
      <color rgb="FFFFFFFF"/>
      <name val="Aptos Display"/>
      <family val="2"/>
    </font>
    <font>
      <sz val="10"/>
      <color rgb="FF5B6D68"/>
      <name val="Aptos"/>
      <family val="2"/>
    </font>
    <font>
      <b/>
      <sz val="9"/>
      <color rgb="FF173F3C"/>
      <name val="Aptos"/>
      <family val="2"/>
    </font>
    <font>
      <sz val="9"/>
      <color rgb="FF203633"/>
      <name val="Aptos"/>
      <family val="2"/>
    </font>
    <font>
      <b/>
      <u/>
      <sz val="8"/>
      <color rgb="FF315F59"/>
      <name val="Aptos"/>
      <family val="2"/>
    </font>
    <font>
      <b/>
      <sz val="9"/>
      <color rgb="FF254B47"/>
      <name val="Aptos"/>
      <family val="2"/>
    </font>
    <font>
      <sz val="8.5"/>
      <color rgb="FF5B6D68"/>
      <name val="Aptos"/>
      <family val="2"/>
    </font>
  </fonts>
  <fills count="11">
    <fill>
      <patternFill patternType="none"/>
    </fill>
    <fill>
      <patternFill patternType="gray125"/>
    </fill>
    <fill>
      <patternFill patternType="solid">
        <fgColor rgb="FF173F3C"/>
        <bgColor indexed="64"/>
      </patternFill>
    </fill>
    <fill>
      <patternFill patternType="solid">
        <fgColor rgb="FFF2F1EB"/>
        <bgColor indexed="64"/>
      </patternFill>
    </fill>
    <fill>
      <patternFill patternType="solid">
        <fgColor rgb="FFE7E7E1"/>
        <bgColor indexed="64"/>
      </patternFill>
    </fill>
    <fill>
      <patternFill patternType="solid">
        <fgColor rgb="FFFFFFFF"/>
        <bgColor indexed="64"/>
      </patternFill>
    </fill>
    <fill>
      <patternFill patternType="solid">
        <fgColor rgb="FFE3E6E1"/>
        <bgColor indexed="64"/>
      </patternFill>
    </fill>
    <fill>
      <patternFill patternType="solid">
        <fgColor rgb="FFFFF2CC"/>
        <bgColor indexed="64"/>
      </patternFill>
    </fill>
    <fill>
      <patternFill patternType="solid">
        <fgColor rgb="FFDDEBE5"/>
        <bgColor indexed="64"/>
      </patternFill>
    </fill>
    <fill>
      <patternFill patternType="solid">
        <fgColor rgb="FFEDF3F1"/>
        <bgColor indexed="64"/>
      </patternFill>
    </fill>
    <fill>
      <patternFill patternType="solid">
        <fgColor rgb="FFE5ECE8"/>
        <bgColor indexed="64"/>
      </patternFill>
    </fill>
  </fills>
  <borders count="8">
    <border>
      <left/>
      <right/>
      <top/>
      <bottom/>
      <diagonal/>
    </border>
    <border>
      <left style="thin">
        <color rgb="FF173F3C"/>
      </left>
      <right/>
      <top/>
      <bottom/>
      <diagonal/>
    </border>
    <border>
      <left/>
      <right/>
      <top/>
      <bottom style="thin">
        <color rgb="FFCBD2CC"/>
      </bottom>
      <diagonal/>
    </border>
    <border>
      <left style="dashed">
        <color rgb="FF315F59"/>
      </left>
      <right/>
      <top/>
      <bottom style="thin">
        <color rgb="FFCBD2CC"/>
      </bottom>
      <diagonal/>
    </border>
    <border>
      <left/>
      <right/>
      <top/>
      <bottom style="medium">
        <color rgb="FF315F59"/>
      </bottom>
      <diagonal/>
    </border>
    <border>
      <left style="medium">
        <color rgb="FFD6A84F"/>
      </left>
      <right/>
      <top/>
      <bottom style="thin">
        <color rgb="FFCBD2CC"/>
      </bottom>
      <diagonal/>
    </border>
    <border>
      <left style="medium">
        <color rgb="FF78A69B"/>
      </left>
      <right/>
      <top/>
      <bottom style="thin">
        <color rgb="FFCBD2CC"/>
      </bottom>
      <diagonal/>
    </border>
    <border>
      <left/>
      <right/>
      <top style="thin">
        <color rgb="FF315F59"/>
      </top>
      <bottom style="medium">
        <color rgb="FF315F59"/>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xf>
    <xf numFmtId="0" fontId="2" fillId="3" borderId="2" xfId="0" applyFont="1" applyFill="1" applyBorder="1" applyAlignment="1">
      <alignment horizontal="left" vertical="center"/>
    </xf>
    <xf numFmtId="0" fontId="3" fillId="4" borderId="3" xfId="0" applyFont="1" applyFill="1" applyBorder="1" applyAlignment="1">
      <alignment vertical="top" wrapText="1"/>
    </xf>
    <xf numFmtId="0" fontId="4" fillId="5" borderId="2" xfId="0" applyFont="1" applyFill="1" applyBorder="1" applyAlignment="1">
      <alignment vertical="top" wrapText="1"/>
    </xf>
    <xf numFmtId="0" fontId="5" fillId="0" borderId="0" xfId="0" applyFont="1" applyAlignment="1">
      <alignment horizontal="right" vertical="center"/>
    </xf>
    <xf numFmtId="0" fontId="3" fillId="6" borderId="4" xfId="0" applyFont="1" applyFill="1" applyBorder="1" applyAlignment="1">
      <alignment vertical="center" wrapText="1"/>
    </xf>
    <xf numFmtId="0" fontId="3" fillId="0" borderId="2" xfId="0" applyFont="1" applyBorder="1" applyAlignment="1">
      <alignment vertical="center"/>
    </xf>
    <xf numFmtId="0" fontId="4" fillId="7" borderId="5" xfId="0" applyFont="1" applyFill="1" applyBorder="1" applyAlignment="1" applyProtection="1">
      <alignment vertical="center" wrapText="1"/>
      <protection locked="0"/>
    </xf>
    <xf numFmtId="0" fontId="4" fillId="0" borderId="2" xfId="0" applyFont="1" applyBorder="1" applyAlignment="1">
      <alignment vertical="center"/>
    </xf>
    <xf numFmtId="0" fontId="6" fillId="8" borderId="6" xfId="0" applyFont="1" applyFill="1" applyBorder="1" applyAlignment="1">
      <alignment horizontal="left"/>
    </xf>
    <xf numFmtId="0" fontId="7" fillId="0" borderId="2" xfId="0" applyFont="1" applyBorder="1" applyAlignment="1">
      <alignment vertical="center" wrapText="1"/>
    </xf>
    <xf numFmtId="164" fontId="4" fillId="7" borderId="5" xfId="0" applyNumberFormat="1" applyFont="1" applyFill="1" applyBorder="1" applyAlignment="1" applyProtection="1">
      <alignment horizontal="right"/>
      <protection locked="0"/>
    </xf>
    <xf numFmtId="164" fontId="4" fillId="9" borderId="2" xfId="0" applyNumberFormat="1" applyFont="1" applyFill="1" applyBorder="1" applyAlignment="1">
      <alignment horizontal="right"/>
    </xf>
    <xf numFmtId="165" fontId="4" fillId="7" borderId="5" xfId="0" applyNumberFormat="1" applyFont="1" applyFill="1" applyBorder="1" applyAlignment="1" applyProtection="1">
      <alignment horizontal="right"/>
      <protection locked="0"/>
    </xf>
    <xf numFmtId="166" fontId="4" fillId="7" borderId="5" xfId="0" applyNumberFormat="1" applyFont="1" applyFill="1" applyBorder="1" applyAlignment="1" applyProtection="1">
      <alignment horizontal="right"/>
      <protection locked="0"/>
    </xf>
    <xf numFmtId="167" fontId="4" fillId="9" borderId="2" xfId="0" applyNumberFormat="1" applyFont="1" applyFill="1" applyBorder="1" applyAlignment="1">
      <alignment horizontal="right"/>
    </xf>
    <xf numFmtId="164" fontId="3" fillId="10" borderId="7" xfId="0" applyNumberFormat="1" applyFont="1" applyFill="1" applyBorder="1" applyAlignment="1">
      <alignment horizontal="right"/>
    </xf>
  </cellXfs>
  <cellStyles count="1">
    <cellStyle name="Normal" xfId="0" builtinId="0"/>
  </cellStyles>
  <dxfs count="2">
    <dxf>
      <font>
        <b/>
        <color rgb="FF254B47"/>
      </font>
      <fill>
        <patternFill>
          <bgColor rgb="FFDDEBE5"/>
        </patternFill>
      </fill>
      <border>
        <left style="medium">
          <color rgb="FF78A69B"/>
        </left>
        <right/>
        <top/>
        <bottom style="thin">
          <color rgb="FFCBD2CC"/>
        </bottom>
        <vertical/>
        <horizontal/>
      </border>
    </dxf>
    <dxf>
      <font>
        <b/>
        <color rgb="FF8A342C"/>
      </font>
      <fill>
        <patternFill>
          <bgColor rgb="FFF7E1DB"/>
        </patternFill>
      </fill>
      <border>
        <left style="medium">
          <color rgb="FFC8685E"/>
        </left>
        <right/>
        <top/>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315F59"/>
    <pageSetUpPr fitToPage="1"/>
  </sheetPr>
  <dimension ref="A1:B16"/>
  <sheetViews>
    <sheetView showGridLines="0" tabSelected="1" zoomScale="95" zoomScaleNormal="95" workbookViewId="0"/>
  </sheetViews>
  <sheetFormatPr defaultRowHeight="15"/>
  <cols>
    <col min="1" max="1" width="25.7109375" customWidth="1"/>
    <col min="2" max="2" width="86.7109375" customWidth="1"/>
  </cols>
  <sheetData>
    <row r="1" spans="1:2" ht="30" customHeight="1">
      <c r="A1" s="1" t="s">
        <v>0</v>
      </c>
      <c r="B1" s="1"/>
    </row>
    <row r="2" spans="1:2" ht="21" customHeight="1">
      <c r="A2" s="2" t="s">
        <v>1</v>
      </c>
      <c r="B2" s="2"/>
    </row>
    <row r="4" spans="1:2" ht="48" customHeight="1">
      <c r="A4" s="3" t="s">
        <v>2</v>
      </c>
      <c r="B4" s="4" t="s">
        <v>3</v>
      </c>
    </row>
    <row r="5" spans="1:2" ht="32" customHeight="1">
      <c r="A5" s="3" t="s">
        <v>4</v>
      </c>
      <c r="B5" s="4" t="s">
        <v>5</v>
      </c>
    </row>
    <row r="6" spans="1:2" ht="32" customHeight="1">
      <c r="A6" s="3" t="s">
        <v>6</v>
      </c>
      <c r="B6" s="4" t="s">
        <v>7</v>
      </c>
    </row>
    <row r="7" spans="1:2" ht="32" customHeight="1">
      <c r="A7" s="3" t="s">
        <v>8</v>
      </c>
      <c r="B7" s="4" t="s">
        <v>9</v>
      </c>
    </row>
    <row r="8" spans="1:2" ht="48" customHeight="1">
      <c r="A8" s="3" t="s">
        <v>10</v>
      </c>
      <c r="B8" s="4" t="s">
        <v>11</v>
      </c>
    </row>
    <row r="9" spans="1:2" ht="32" customHeight="1">
      <c r="A9" s="3" t="s">
        <v>12</v>
      </c>
      <c r="B9" s="4" t="s">
        <v>13</v>
      </c>
    </row>
    <row r="10" spans="1:2" ht="32" customHeight="1">
      <c r="A10" s="3" t="s">
        <v>14</v>
      </c>
      <c r="B10" s="4" t="s">
        <v>15</v>
      </c>
    </row>
    <row r="14" spans="1:2">
      <c r="A14" s="3" t="s">
        <v>16</v>
      </c>
      <c r="B14" s="5" t="s">
        <v>17</v>
      </c>
    </row>
    <row r="15" spans="1:2">
      <c r="B15" s="5" t="s">
        <v>18</v>
      </c>
    </row>
    <row r="16" spans="1:2">
      <c r="B16" s="5" t="s">
        <v>19</v>
      </c>
    </row>
  </sheetData>
  <sheetProtection sheet="1" objects="1" scenarios="1"/>
  <mergeCells count="2">
    <mergeCell ref="A1:B1"/>
    <mergeCell ref="A2:B2"/>
  </mergeCells>
  <hyperlinks>
    <hyperlink ref="B14" location="'Evidence &amp; route'!A1" display="1 · Freeze evidence and route →"/>
    <hyperlink ref="B15" location="'Period bridge'!A1" display="2 · Recompute signed effects →"/>
    <hyperlink ref="B16" location="'Controls &amp; release'!A1" display="3 · Reconcile and stop-test →"/>
  </hyperlinks>
  <printOptions horizontalCentered="1"/>
  <pageMargins left="0.35" right="0.35" top="0.55" bottom="0.55" header="0.3" footer="0.3"/>
  <pageSetup paperSize="9" orientation="portrait"/>
  <headerFooter>
    <oddHeader>&amp;L&amp;9&amp;K5B6D68Financial Account Graph&amp;C&amp;9&amp;K5B6D68Learner workbook</oddHeader>
    <oddFooter>&amp;L&amp;8&amp;K5B6D68Draft learning artifact&amp;C&amp;8Page &amp;P of &amp;N&amp;R&amp;8&amp;K5B6D68Generated</oddFooter>
  </headerFooter>
</worksheet>
</file>

<file path=xl/worksheets/sheet2.xml><?xml version="1.0" encoding="utf-8"?>
<worksheet xmlns="http://schemas.openxmlformats.org/spreadsheetml/2006/main" xmlns:r="http://schemas.openxmlformats.org/officeDocument/2006/relationships">
  <sheetPr>
    <tabColor rgb="FFB97820"/>
    <pageSetUpPr fitToPage="1"/>
  </sheetPr>
  <dimension ref="A1:F16"/>
  <sheetViews>
    <sheetView showGridLines="0" zoomScale="95" zoomScaleNormal="95" workbookViewId="0">
      <pane ySplit="3" topLeftCell="A4" activePane="bottomLeft" state="frozen"/>
      <selection pane="bottomLeft"/>
    </sheetView>
  </sheetViews>
  <sheetFormatPr defaultRowHeight="15"/>
  <cols>
    <col min="1" max="1" width="25.7109375" customWidth="1"/>
    <col min="2" max="2" width="22.7109375" customWidth="1"/>
    <col min="3" max="3" width="30.7109375" customWidth="1"/>
    <col min="4" max="6" width="24.7109375" customWidth="1"/>
  </cols>
  <sheetData>
    <row r="1" spans="1:6" ht="30" customHeight="1">
      <c r="A1" s="1" t="s">
        <v>20</v>
      </c>
      <c r="B1" s="1"/>
      <c r="C1" s="1"/>
      <c r="D1" s="1"/>
      <c r="E1" s="1"/>
      <c r="F1" s="1"/>
    </row>
    <row r="2" spans="1:6" ht="21" customHeight="1">
      <c r="A2" s="2" t="s">
        <v>21</v>
      </c>
      <c r="B2" s="2"/>
      <c r="C2" s="2"/>
      <c r="D2" s="2"/>
      <c r="E2" s="2"/>
      <c r="F2" s="2"/>
    </row>
    <row r="3" spans="1:6">
      <c r="A3" s="6" t="s">
        <v>22</v>
      </c>
      <c r="B3" s="6" t="s">
        <v>23</v>
      </c>
      <c r="C3" s="6" t="s">
        <v>24</v>
      </c>
      <c r="D3" s="6" t="s">
        <v>25</v>
      </c>
      <c r="E3" s="6" t="s">
        <v>26</v>
      </c>
      <c r="F3" s="6" t="s">
        <v>27</v>
      </c>
    </row>
    <row r="5" spans="1:6">
      <c r="A5" s="7" t="s">
        <v>28</v>
      </c>
      <c r="B5" s="8" t="s">
        <v>29</v>
      </c>
      <c r="C5" s="9" t="s">
        <v>30</v>
      </c>
      <c r="D5" s="8" t="s">
        <v>31</v>
      </c>
      <c r="E5" s="8" t="s">
        <v>32</v>
      </c>
      <c r="F5" s="10" t="str">
        <f>IF(E5="Supported","Proceed","STOP")</f>
        <v>Proceed</v>
      </c>
    </row>
    <row r="6" spans="1:6">
      <c r="A6" s="7" t="s">
        <v>33</v>
      </c>
      <c r="B6" s="8" t="s">
        <v>32</v>
      </c>
      <c r="C6" s="9" t="s">
        <v>34</v>
      </c>
      <c r="D6" s="8" t="s">
        <v>35</v>
      </c>
      <c r="E6" s="8" t="s">
        <v>32</v>
      </c>
      <c r="F6" s="10" t="str">
        <f>IF(E6="Supported","Proceed","STOP")</f>
        <v>Proceed</v>
      </c>
    </row>
    <row r="7" spans="1:6">
      <c r="A7" s="7" t="s">
        <v>36</v>
      </c>
      <c r="B7" s="8" t="s">
        <v>37</v>
      </c>
      <c r="C7" s="9" t="s">
        <v>38</v>
      </c>
      <c r="D7" s="8" t="s">
        <v>39</v>
      </c>
      <c r="E7" s="8" t="s">
        <v>32</v>
      </c>
      <c r="F7" s="10" t="str">
        <f>IF(E7="Supported","Proceed","STOP")</f>
        <v>Proceed</v>
      </c>
    </row>
    <row r="8" spans="1:6">
      <c r="A8" s="7" t="s">
        <v>40</v>
      </c>
      <c r="B8" s="8" t="s">
        <v>41</v>
      </c>
      <c r="C8" s="9" t="s">
        <v>42</v>
      </c>
      <c r="D8" s="8" t="s">
        <v>43</v>
      </c>
      <c r="E8" s="8" t="s">
        <v>32</v>
      </c>
      <c r="F8" s="10" t="str">
        <f>IF(E8="Supported","Proceed","STOP")</f>
        <v>Proceed</v>
      </c>
    </row>
    <row r="9" spans="1:6">
      <c r="A9" s="7" t="s">
        <v>44</v>
      </c>
      <c r="B9" s="8" t="s">
        <v>45</v>
      </c>
      <c r="C9" s="9" t="s">
        <v>46</v>
      </c>
      <c r="D9" s="8" t="s">
        <v>39</v>
      </c>
      <c r="E9" s="8" t="s">
        <v>32</v>
      </c>
      <c r="F9" s="10" t="str">
        <f>IF(E9="Supported","Proceed","STOP")</f>
        <v>Proceed</v>
      </c>
    </row>
    <row r="10" spans="1:6">
      <c r="A10" s="7" t="s">
        <v>47</v>
      </c>
      <c r="B10" s="8" t="s">
        <v>48</v>
      </c>
      <c r="C10" s="9" t="s">
        <v>49</v>
      </c>
      <c r="D10" s="8" t="s">
        <v>50</v>
      </c>
      <c r="E10" s="8" t="s">
        <v>32</v>
      </c>
      <c r="F10" s="10" t="str">
        <f>IF(E10="Supported","Proceed","STOP")</f>
        <v>Proceed</v>
      </c>
    </row>
    <row r="13" spans="1:6">
      <c r="A13" s="11" t="s">
        <v>51</v>
      </c>
      <c r="B13" s="11"/>
      <c r="C13" s="11"/>
      <c r="D13" s="11"/>
      <c r="E13" s="11"/>
      <c r="F13" s="11"/>
    </row>
    <row r="14" spans="1:6">
      <c r="A14" s="11"/>
      <c r="B14" s="11"/>
      <c r="C14" s="11"/>
      <c r="D14" s="11"/>
      <c r="E14" s="11"/>
      <c r="F14" s="11"/>
    </row>
    <row r="15" spans="1:6">
      <c r="A15" s="11"/>
      <c r="B15" s="11"/>
      <c r="C15" s="11"/>
      <c r="D15" s="11"/>
      <c r="E15" s="11"/>
      <c r="F15" s="11"/>
    </row>
    <row r="16" spans="1:6">
      <c r="A16" s="11"/>
      <c r="B16" s="11"/>
      <c r="C16" s="11"/>
      <c r="D16" s="11"/>
      <c r="E16" s="11"/>
      <c r="F16" s="11"/>
    </row>
  </sheetData>
  <sheetProtection sheet="1" objects="1" scenarios="1"/>
  <mergeCells count="3">
    <mergeCell ref="A1:F1"/>
    <mergeCell ref="A2:F2"/>
    <mergeCell ref="A13:F16"/>
  </mergeCells>
  <conditionalFormatting sqref="F5:F10">
    <cfRule type="containsText" dxfId="0" priority="1" operator="containsText" text="PASS">
      <formula>NOT(ISERROR(SEARCH("PASS",F5)))</formula>
    </cfRule>
    <cfRule type="containsText" dxfId="1" priority="2" operator="containsText" text="CHECK">
      <formula>NOT(ISERROR(SEARCH("CHECK",F5)))</formula>
    </cfRule>
  </conditionalFormatting>
  <dataValidations count="1">
    <dataValidation type="list" allowBlank="1" showInputMessage="1" showErrorMessage="1" sqref="E5:E10">
      <formula1>"Supported,Unresolved,Contradicted"</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3.xml><?xml version="1.0" encoding="utf-8"?>
<worksheet xmlns="http://schemas.openxmlformats.org/spreadsheetml/2006/main" xmlns:r="http://schemas.openxmlformats.org/officeDocument/2006/relationships">
  <sheetPr>
    <tabColor rgb="FF315F59"/>
    <pageSetUpPr fitToPage="1"/>
  </sheetPr>
  <dimension ref="A1:K15"/>
  <sheetViews>
    <sheetView showGridLines="0" zoomScale="95" zoomScaleNormal="95"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2.7109375" customWidth="1"/>
    <col min="2" max="4" width="17.7109375" customWidth="1"/>
    <col min="5" max="5" width="12.7109375" customWidth="1"/>
    <col min="6" max="7" width="17.7109375" customWidth="1"/>
    <col min="8" max="8" width="15.7109375" customWidth="1"/>
    <col min="9" max="9" width="14.7109375" customWidth="1"/>
    <col min="10" max="11" width="16.7109375" customWidth="1"/>
  </cols>
  <sheetData>
    <row r="1" spans="1:11" ht="30" customHeight="1">
      <c r="A1" s="1" t="s">
        <v>52</v>
      </c>
      <c r="B1" s="1"/>
      <c r="C1" s="1"/>
      <c r="D1" s="1"/>
      <c r="E1" s="1"/>
      <c r="F1" s="1"/>
      <c r="G1" s="1"/>
      <c r="H1" s="1"/>
      <c r="I1" s="1"/>
      <c r="J1" s="1"/>
      <c r="K1" s="1"/>
    </row>
    <row r="2" spans="1:11" ht="21" customHeight="1">
      <c r="A2" s="2" t="s">
        <v>53</v>
      </c>
      <c r="B2" s="2"/>
      <c r="C2" s="2"/>
      <c r="D2" s="2"/>
      <c r="E2" s="2"/>
      <c r="F2" s="2"/>
      <c r="G2" s="2"/>
      <c r="H2" s="2"/>
      <c r="I2" s="2"/>
      <c r="J2" s="2"/>
      <c r="K2" s="2"/>
    </row>
    <row r="4" spans="1:11">
      <c r="A4" s="6" t="s">
        <v>54</v>
      </c>
      <c r="B4" s="6" t="s">
        <v>55</v>
      </c>
      <c r="C4" s="6" t="s">
        <v>56</v>
      </c>
      <c r="D4" s="6" t="s">
        <v>57</v>
      </c>
      <c r="E4" s="6" t="s">
        <v>58</v>
      </c>
      <c r="F4" s="6" t="s">
        <v>59</v>
      </c>
      <c r="G4" s="6" t="s">
        <v>60</v>
      </c>
      <c r="H4" s="6" t="s">
        <v>61</v>
      </c>
      <c r="I4" s="6" t="s">
        <v>62</v>
      </c>
      <c r="J4" s="6" t="s">
        <v>63</v>
      </c>
      <c r="K4" s="6" t="s">
        <v>64</v>
      </c>
    </row>
    <row r="5" spans="1:11">
      <c r="A5" s="7" t="s">
        <v>41</v>
      </c>
      <c r="B5" s="12">
        <v>620000</v>
      </c>
      <c r="C5" s="12">
        <v>70000</v>
      </c>
      <c r="D5" s="13">
        <f>B5+C5</f>
        <v>690000.0</v>
      </c>
      <c r="E5" s="14">
        <v>0.25</v>
      </c>
      <c r="F5" s="13">
        <f>C5*E5</f>
        <v>17500.0</v>
      </c>
      <c r="G5" s="13">
        <f>C5-F5</f>
        <v>52500.0</v>
      </c>
      <c r="H5" s="15">
        <v>500000</v>
      </c>
      <c r="I5" s="16">
        <f>G5/H5</f>
        <v>0.105</v>
      </c>
      <c r="J5" s="13">
        <f>D5-B5-C5</f>
        <v>0</v>
      </c>
      <c r="K5" s="10" t="str">
        <f>IF(ABS(J5)&lt;0.01,"PASS","CHECK")</f>
        <v>PASS</v>
      </c>
    </row>
    <row r="6" spans="1:11">
      <c r="A6" s="7" t="s">
        <v>65</v>
      </c>
      <c r="B6" s="12">
        <v>750000</v>
      </c>
      <c r="C6" s="12">
        <v>-30000</v>
      </c>
      <c r="D6" s="13">
        <f>B6+C6</f>
        <v>720000.0</v>
      </c>
      <c r="E6" s="14">
        <v>0.25</v>
      </c>
      <c r="F6" s="13">
        <f>C6*E6</f>
        <v>-7500.0</v>
      </c>
      <c r="G6" s="13">
        <f>C6-F6</f>
        <v>-22500.0</v>
      </c>
      <c r="H6" s="15">
        <v>520000</v>
      </c>
      <c r="I6" s="16">
        <f>G6/H6</f>
        <v>-0.04326923076923077</v>
      </c>
      <c r="J6" s="13">
        <f>D6-B6-C6</f>
        <v>0</v>
      </c>
      <c r="K6" s="10" t="str">
        <f>IF(ABS(J6)&lt;0.01,"PASS","CHECK")</f>
        <v>PASS</v>
      </c>
    </row>
    <row r="12" spans="1:11">
      <c r="A12" s="11" t="s">
        <v>66</v>
      </c>
      <c r="B12" s="11"/>
      <c r="C12" s="11"/>
      <c r="D12" s="11"/>
      <c r="E12" s="11"/>
      <c r="F12" s="11"/>
      <c r="G12" s="11"/>
      <c r="H12" s="11"/>
      <c r="I12" s="11"/>
      <c r="J12" s="11"/>
      <c r="K12" s="11"/>
    </row>
    <row r="13" spans="1:11">
      <c r="A13" s="11"/>
      <c r="B13" s="11"/>
      <c r="C13" s="11"/>
      <c r="D13" s="11"/>
      <c r="E13" s="11"/>
      <c r="F13" s="11"/>
      <c r="G13" s="11"/>
      <c r="H13" s="11"/>
      <c r="I13" s="11"/>
      <c r="J13" s="11"/>
      <c r="K13" s="11"/>
    </row>
    <row r="14" spans="1:11">
      <c r="A14" s="11"/>
      <c r="B14" s="11"/>
      <c r="C14" s="11"/>
      <c r="D14" s="11"/>
      <c r="E14" s="11"/>
      <c r="F14" s="11"/>
      <c r="G14" s="11"/>
      <c r="H14" s="11"/>
      <c r="I14" s="11"/>
      <c r="J14" s="11"/>
      <c r="K14" s="11"/>
    </row>
    <row r="15" spans="1:11">
      <c r="A15" s="11"/>
      <c r="B15" s="11"/>
      <c r="C15" s="11"/>
      <c r="D15" s="11"/>
      <c r="E15" s="11"/>
      <c r="F15" s="11"/>
      <c r="G15" s="11"/>
      <c r="H15" s="11"/>
      <c r="I15" s="11"/>
      <c r="J15" s="11"/>
      <c r="K15" s="11"/>
    </row>
  </sheetData>
  <sheetProtection sheet="1" objects="1" scenarios="1"/>
  <mergeCells count="3">
    <mergeCell ref="A1:K1"/>
    <mergeCell ref="A2:K2"/>
    <mergeCell ref="A12:K15"/>
  </mergeCells>
  <conditionalFormatting sqref="K5:K12">
    <cfRule type="containsText" dxfId="0" priority="1" operator="containsText" text="PASS">
      <formula>NOT(ISERROR(SEARCH("PASS",K5)))</formula>
    </cfRule>
    <cfRule type="containsText" dxfId="1" priority="2" operator="containsText" text="CHECK">
      <formula>NOT(ISERROR(SEARCH("CHECK",K5)))</formula>
    </cfRule>
  </conditionalFormatting>
  <dataValidations count="3">
    <dataValidation type="decimal" allowBlank="1" showInputMessage="1" showErrorMessage="1" sqref="B5:D12">
      <formula1>-1000000000000000.0</formula1>
      <formula2>1000000000000000.0</formula2>
    </dataValidation>
    <dataValidation type="decimal" allowBlank="1" showInputMessage="1" showErrorMessage="1" sqref="E5:E12">
      <formula1>0</formula1>
      <formula2>1</formula2>
    </dataValidation>
    <dataValidation type="decimal" operator="greaterThan" allowBlank="1" showInputMessage="1" showErrorMessage="1" sqref="H5:H12">
      <formula1>0</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4.xml><?xml version="1.0" encoding="utf-8"?>
<worksheet xmlns="http://schemas.openxmlformats.org/spreadsheetml/2006/main" xmlns:r="http://schemas.openxmlformats.org/officeDocument/2006/relationships">
  <sheetPr>
    <tabColor rgb="FF173F3C"/>
    <pageSetUpPr fitToPage="1"/>
  </sheetPr>
  <dimension ref="A1:H18"/>
  <sheetViews>
    <sheetView showGridLines="0" zoomScale="95" zoomScaleNormal="95" workbookViewId="0">
      <pane ySplit="3" topLeftCell="A4" activePane="bottomLeft" state="frozen"/>
      <selection pane="bottomLeft"/>
    </sheetView>
  </sheetViews>
  <sheetFormatPr defaultRowHeight="15"/>
  <cols>
    <col min="1" max="1" width="28.7109375" customWidth="1"/>
    <col min="2" max="4" width="18.7109375" customWidth="1"/>
    <col min="5" max="5" width="4.7109375" customWidth="1"/>
    <col min="6" max="8" width="24.7109375" customWidth="1"/>
  </cols>
  <sheetData>
    <row r="1" spans="1:8" ht="30" customHeight="1">
      <c r="A1" s="1" t="s">
        <v>67</v>
      </c>
      <c r="B1" s="1"/>
      <c r="C1" s="1"/>
      <c r="D1" s="1"/>
      <c r="E1" s="1"/>
      <c r="F1" s="1"/>
      <c r="G1" s="1"/>
      <c r="H1" s="1"/>
    </row>
    <row r="2" spans="1:8" ht="21" customHeight="1">
      <c r="A2" s="2" t="s">
        <v>68</v>
      </c>
      <c r="B2" s="2"/>
      <c r="C2" s="2"/>
      <c r="D2" s="2"/>
      <c r="E2" s="2"/>
      <c r="F2" s="2"/>
      <c r="G2" s="2"/>
      <c r="H2" s="2"/>
    </row>
    <row r="4" spans="1:8">
      <c r="A4" s="6" t="s">
        <v>69</v>
      </c>
      <c r="B4" s="6" t="s">
        <v>70</v>
      </c>
      <c r="C4" s="6" t="s">
        <v>64</v>
      </c>
      <c r="D4" s="6" t="s">
        <v>26</v>
      </c>
      <c r="F4" s="6" t="s">
        <v>73</v>
      </c>
      <c r="G4" s="6" t="s">
        <v>25</v>
      </c>
      <c r="H4" s="6" t="s">
        <v>26</v>
      </c>
    </row>
    <row r="5" spans="1:8">
      <c r="A5" s="9" t="s">
        <v>71</v>
      </c>
      <c r="B5" s="12">
        <v>240000</v>
      </c>
      <c r="F5" s="9" t="s">
        <v>74</v>
      </c>
      <c r="G5" s="9" t="s">
        <v>75</v>
      </c>
      <c r="H5" s="8" t="s">
        <v>76</v>
      </c>
    </row>
    <row r="6" spans="1:8">
      <c r="A6" s="9" t="s">
        <v>58</v>
      </c>
      <c r="B6" s="14">
        <v>0.25</v>
      </c>
      <c r="F6" s="9" t="s">
        <v>77</v>
      </c>
      <c r="G6" s="9" t="s">
        <v>50</v>
      </c>
      <c r="H6" s="8" t="s">
        <v>76</v>
      </c>
    </row>
    <row r="7" spans="1:8">
      <c r="A7" s="9" t="s">
        <v>59</v>
      </c>
      <c r="B7" s="13">
        <f>B5*B6</f>
        <v>60000.0</v>
      </c>
      <c r="F7" s="9" t="s">
        <v>78</v>
      </c>
      <c r="G7" s="9" t="s">
        <v>79</v>
      </c>
      <c r="H7" s="8" t="s">
        <v>76</v>
      </c>
    </row>
    <row r="8" spans="1:8">
      <c r="A8" s="7" t="s">
        <v>72</v>
      </c>
      <c r="B8" s="17">
        <f>B5-B7</f>
        <v>180000.0</v>
      </c>
      <c r="C8" s="12">
        <v>180000</v>
      </c>
      <c r="D8" s="10" t="str">
        <f>IF(ABS(B8-C8)&lt;0.01,"PASS","CHECK")</f>
        <v>PASS</v>
      </c>
      <c r="F8" s="9" t="s">
        <v>80</v>
      </c>
      <c r="G8" s="9" t="s">
        <v>81</v>
      </c>
      <c r="H8" s="8" t="s">
        <v>76</v>
      </c>
    </row>
    <row r="9" spans="1:8">
      <c r="F9" s="9" t="s">
        <v>82</v>
      </c>
      <c r="G9" s="9" t="s">
        <v>31</v>
      </c>
      <c r="H9" s="8" t="s">
        <v>76</v>
      </c>
    </row>
    <row r="12" spans="1:8">
      <c r="F12" s="11" t="s">
        <v>83</v>
      </c>
      <c r="G12" s="11"/>
      <c r="H12" s="11"/>
    </row>
    <row r="13" spans="1:8">
      <c r="F13" s="11"/>
      <c r="G13" s="11"/>
      <c r="H13" s="11"/>
    </row>
    <row r="14" spans="1:8">
      <c r="F14" s="11"/>
      <c r="G14" s="11"/>
      <c r="H14" s="11"/>
    </row>
    <row r="15" spans="1:8">
      <c r="F15" s="11"/>
      <c r="G15" s="11"/>
      <c r="H15" s="11"/>
    </row>
    <row r="16" spans="1:8">
      <c r="F16" s="11"/>
      <c r="G16" s="11"/>
      <c r="H16" s="11"/>
    </row>
    <row r="17" spans="6:8">
      <c r="F17" s="11"/>
      <c r="G17" s="11"/>
      <c r="H17" s="11"/>
    </row>
    <row r="18" spans="6:8">
      <c r="F18" s="11"/>
      <c r="G18" s="11"/>
      <c r="H18" s="11"/>
    </row>
  </sheetData>
  <sheetProtection sheet="1" objects="1" scenarios="1"/>
  <mergeCells count="3">
    <mergeCell ref="A1:H1"/>
    <mergeCell ref="A2:H2"/>
    <mergeCell ref="F12:H18"/>
  </mergeCells>
  <conditionalFormatting sqref="D8">
    <cfRule type="containsText" dxfId="0" priority="1" operator="containsText" text="PASS">
      <formula>NOT(ISERROR(SEARCH("PASS",D8)))</formula>
    </cfRule>
    <cfRule type="containsText" dxfId="1" priority="2" operator="containsText" text="CHECK">
      <formula>NOT(ISERROR(SEARCH("CHECK",D8)))</formula>
    </cfRule>
  </conditionalFormatting>
  <dataValidations count="1">
    <dataValidation type="list" allowBlank="1" showInputMessage="1" showErrorMessage="1" sqref="H5:H9">
      <formula1>"Cleared,Unresolved,N/A — documented"</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Read me</vt:lpstr>
      <vt:lpstr>Evidence &amp; route</vt:lpstr>
      <vt:lpstr>Period bridge</vt:lpstr>
      <vt:lpstr>Controls &amp; release</vt:lpstr>
      <vt:lpstr>'Controls &amp; release'!Print_Area</vt:lpstr>
      <vt:lpstr>'Evidence &amp; route'!Print_Area</vt:lpstr>
      <vt:lpstr>'Period bridge'!Print_Area</vt:lpstr>
      <vt:lpstr>'Read me'!Print_Area</vt:lpstr>
    </vt:vector>
  </TitlesOfParts>
  <Company>Financial Account Graph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Cedar Trail · retrospective reconstruction accounting-change lab</dc:title>
  <dc:subject>Reproducible learner companion</dc:subject>
  <dc:creator>Financial Account Graph</dc:creator>
  <dc:description>Generated by scripts/quantitative/build_spreadsheets.py</dc:description>
  <cp:lastModifiedBy>Financial Account Graph</cp:lastModifiedBy>
  <dcterms:created xsi:type="dcterms:W3CDTF">2026-08-07T00:00:00Z</dcterms:created>
  <dcterms:modified xsi:type="dcterms:W3CDTF">2026-08-07T00:00:00Z</dcterms:modified>
</cp:coreProperties>
</file>