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Legal matters" sheetId="2" r:id="rId2"/>
    <sheet name="Debt classification" sheetId="3" r:id="rId3"/>
  </sheets>
  <definedNames>
    <definedName name="_xlnm.Print_Area" localSheetId="2">'Debt classification'!$A$1:$G$26</definedName>
    <definedName name="_xlnm.Print_Area" localSheetId="1">'Legal matters'!$A$1:$H$25</definedName>
    <definedName name="_xlnm.Print_Area" localSheetId="0">'Read me'!$A$1:$B$17</definedName>
    <definedName name="_xlnm.Print_Titles" localSheetId="2">'Debt classification'!$1:$3</definedName>
    <definedName name="_xlnm.Print_Titles" localSheetId="1">'Legal matters'!$1:$3</definedName>
  </definedNames>
  <calcPr calcId="124519" fullCalcOnLoad="1"/>
</workbook>
</file>

<file path=xl/sharedStrings.xml><?xml version="1.0" encoding="utf-8"?>
<sst xmlns="http://schemas.openxmlformats.org/spreadsheetml/2006/main" count="62" uniqueCount="58">
  <si>
    <t>Contingency and debt-classification close</t>
  </si>
  <si>
    <t>START HERE  ·  Condition date → supplied judgment → amount → classification</t>
  </si>
  <si>
    <t>Purpose</t>
  </si>
  <si>
    <t>Trace supplied legal-matter and debt conclusions through visible formulas, exposure columns, and tie-outs.</t>
  </si>
  <si>
    <t>Current authority</t>
  </si>
  <si>
    <t>Topic 450 and current Topic 470 as verified August 8, 2026.</t>
  </si>
  <si>
    <t>Standards clock</t>
  </si>
  <si>
    <t>The 2026 subjective-acceleration/default-disclosure project is tentative and does not change current GAAP.</t>
  </si>
  <si>
    <t>Boundary</t>
  </si>
  <si>
    <t>The workbook does not decide legal merit, probability, range support, refinancing or waiver sufficiency, recovery, materiality, or wording.</t>
  </si>
  <si>
    <t>Source record</t>
  </si>
  <si>
    <t>EX:current-liabilities-refinancing-and-contingencies/cedar-trail-contingency-and-debt</t>
  </si>
  <si>
    <t>Workbook path</t>
  </si>
  <si>
    <t>1 · Inspect condition, range, recognition, and disclosure →</t>
  </si>
  <si>
    <t>2 · Reconcile current and noncurrent debt →</t>
  </si>
  <si>
    <t>Legal matters: supplied judgments remain visible</t>
  </si>
  <si>
    <t>No fixed probability percentages  ·  No automatic midpoint  ·  No recovery netting</t>
  </si>
  <si>
    <t>Matter</t>
  </si>
  <si>
    <t>Existing at Dec. 31?</t>
  </si>
  <si>
    <t>Likelihood</t>
  </si>
  <si>
    <t>Low</t>
  </si>
  <si>
    <t>High</t>
  </si>
  <si>
    <t>Better estimate</t>
  </si>
  <si>
    <t>Recognized</t>
  </si>
  <si>
    <t>Disclosure route</t>
  </si>
  <si>
    <t>Product Claim</t>
  </si>
  <si>
    <t>Yes</t>
  </si>
  <si>
    <t>Probable</t>
  </si>
  <si>
    <t>Accrue + disclosure review</t>
  </si>
  <si>
    <t>Supplier Dispute</t>
  </si>
  <si>
    <t>Reasonably Possible</t>
  </si>
  <si>
    <t>Disclosure / later-event review</t>
  </si>
  <si>
    <t>January Fire</t>
  </si>
  <si>
    <t>No</t>
  </si>
  <si>
    <t>Recognized legal loss</t>
  </si>
  <si>
    <t>Product-claim additional exposure</t>
  </si>
  <si>
    <t>Possible insurance recovery</t>
  </si>
  <si>
    <t>Separate recovery lane; not recognized by this model</t>
  </si>
  <si>
    <t>Range check</t>
  </si>
  <si>
    <t>Recovery netting check</t>
  </si>
  <si>
    <t>The displayed high-end exposure across unrelated matters is not an expected loss or recognized liability. Counsel and accounting reviewers own condition, probability, estimate, and wording conclusions.</t>
  </si>
  <si>
    <t>Debt classification: contractual exposure before relief</t>
  </si>
  <si>
    <t>Maturity/callable exposure → supplied qualifying refinancing → current + noncurrent</t>
  </si>
  <si>
    <t>Debt</t>
  </si>
  <si>
    <t>Carrying</t>
  </si>
  <si>
    <t>Contractually current</t>
  </si>
  <si>
    <t>Callable current</t>
  </si>
  <si>
    <t>Qualifying refinance</t>
  </si>
  <si>
    <t>Current</t>
  </si>
  <si>
    <t>Noncurrent</t>
  </si>
  <si>
    <t>Maturing Note</t>
  </si>
  <si>
    <t>Covenant Note</t>
  </si>
  <si>
    <t>Total</t>
  </si>
  <si>
    <t>Debt classification check</t>
  </si>
  <si>
    <t>Refinancing limit check</t>
  </si>
  <si>
    <t>Recognized current debt</t>
  </si>
  <si>
    <t>Bounded current liabilities</t>
  </si>
  <si>
    <t>The $900,000 callable exposure and $400,000 qualifying refinancing are supplied conclusions. The workbook cannot interpret the contract, repair a waiver, or apply tentative 2026 project decisions.</t>
  </si>
</sst>
</file>

<file path=xl/styles.xml><?xml version="1.0" encoding="utf-8"?>
<styleSheet xmlns="http://schemas.openxmlformats.org/spreadsheetml/2006/main">
  <numFmts count="1">
    <numFmt numFmtId="164" formatCode="$#,##0;[Red]($#,##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7" borderId="5" xfId="0" applyFont="1" applyFill="1" applyBorder="1" applyAlignment="1" applyProtection="1">
      <alignment vertical="center" wrapText="1"/>
      <protection locked="0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vertical="center" wrapText="1"/>
    </xf>
    <xf numFmtId="164" fontId="3" fillId="9" borderId="6" xfId="0" applyNumberFormat="1" applyFont="1" applyFill="1" applyBorder="1" applyAlignment="1">
      <alignment horizontal="right"/>
    </xf>
    <xf numFmtId="0" fontId="7" fillId="10" borderId="7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2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8" customHeight="1">
      <c r="A4" s="3" t="s">
        <v>2</v>
      </c>
      <c r="B4" s="4" t="s">
        <v>3</v>
      </c>
    </row>
    <row r="5" spans="1:2" ht="32" customHeight="1">
      <c r="A5" s="3" t="s">
        <v>4</v>
      </c>
      <c r="B5" s="4" t="s">
        <v>5</v>
      </c>
    </row>
    <row r="6" spans="1:2" ht="48" customHeight="1">
      <c r="A6" s="3" t="s">
        <v>6</v>
      </c>
      <c r="B6" s="4" t="s">
        <v>7</v>
      </c>
    </row>
    <row r="7" spans="1:2" ht="48" customHeight="1">
      <c r="A7" s="3" t="s">
        <v>8</v>
      </c>
      <c r="B7" s="4" t="s">
        <v>9</v>
      </c>
    </row>
    <row r="8" spans="1:2" ht="32" customHeight="1">
      <c r="A8" s="3" t="s">
        <v>10</v>
      </c>
      <c r="B8" s="4" t="s">
        <v>11</v>
      </c>
    </row>
    <row r="14" spans="1:2">
      <c r="A14" s="3" t="s">
        <v>12</v>
      </c>
      <c r="B14" s="5" t="s">
        <v>13</v>
      </c>
    </row>
    <row r="15" spans="1:2">
      <c r="B15" s="5" t="s">
        <v>14</v>
      </c>
    </row>
  </sheetData>
  <mergeCells count="2">
    <mergeCell ref="A1:B1"/>
    <mergeCell ref="A2:B2"/>
  </mergeCells>
  <hyperlinks>
    <hyperlink ref="B14" location="'Legal matters'!A1" display="1 · Inspect condition, range, recognition, and disclosure →"/>
    <hyperlink ref="B15" location="'Debt classification'!A1" display="2 · Reconcile current and noncurrent debt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H23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24.7109375" customWidth="1"/>
    <col min="2" max="3" width="20.7109375" customWidth="1"/>
    <col min="4" max="7" width="18.7109375" customWidth="1"/>
    <col min="8" max="8" width="36.7109375" customWidth="1"/>
  </cols>
  <sheetData>
    <row r="1" spans="1:8" ht="30" customHeight="1">
      <c r="A1" s="1" t="s">
        <v>15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16</v>
      </c>
      <c r="B2" s="2"/>
      <c r="C2" s="2"/>
      <c r="D2" s="2"/>
      <c r="E2" s="2"/>
      <c r="F2" s="2"/>
      <c r="G2" s="2"/>
      <c r="H2" s="2"/>
    </row>
    <row r="3" spans="1:8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</row>
    <row r="4" spans="1:8">
      <c r="A4" s="7" t="s">
        <v>25</v>
      </c>
      <c r="B4" s="8" t="s">
        <v>26</v>
      </c>
      <c r="C4" s="8" t="s">
        <v>27</v>
      </c>
      <c r="D4" s="9">
        <v>180000</v>
      </c>
      <c r="E4" s="9">
        <v>420000</v>
      </c>
      <c r="F4" s="9"/>
      <c r="G4" s="10">
        <f>IF(AND(B4="Yes",C4="Probable"),IF(F4="",D4,F4),0)</f>
        <v>180000.0</v>
      </c>
      <c r="H4" s="11" t="s">
        <v>28</v>
      </c>
    </row>
    <row r="5" spans="1:8">
      <c r="A5" s="7" t="s">
        <v>29</v>
      </c>
      <c r="B5" s="8" t="s">
        <v>26</v>
      </c>
      <c r="C5" s="8" t="s">
        <v>30</v>
      </c>
      <c r="D5" s="9">
        <v>50000</v>
      </c>
      <c r="E5" s="9">
        <v>140000</v>
      </c>
      <c r="F5" s="9">
        <v>90000</v>
      </c>
      <c r="G5" s="10">
        <f>IF(AND(B5="Yes",C5="Probable"),IF(F5="",D5,F5),0)</f>
        <v>0.0</v>
      </c>
      <c r="H5" s="11" t="s">
        <v>31</v>
      </c>
    </row>
    <row r="6" spans="1:8">
      <c r="A6" s="7" t="s">
        <v>32</v>
      </c>
      <c r="B6" s="8" t="s">
        <v>33</v>
      </c>
      <c r="C6" s="8" t="s">
        <v>27</v>
      </c>
      <c r="D6" s="9">
        <v>300000</v>
      </c>
      <c r="E6" s="9">
        <v>300000</v>
      </c>
      <c r="F6" s="9">
        <v>300000</v>
      </c>
      <c r="G6" s="10">
        <f>IF(AND(B6="Yes",C6="Probable"),IF(F6="",D6,F6),0)</f>
        <v>0.0</v>
      </c>
      <c r="H6" s="11" t="s">
        <v>31</v>
      </c>
    </row>
    <row r="8" spans="1:8">
      <c r="A8" s="7" t="s">
        <v>34</v>
      </c>
      <c r="G8" s="12">
        <f>SUM(G4:G6)</f>
        <v>180000.0</v>
      </c>
    </row>
    <row r="10" spans="1:8">
      <c r="A10" s="7" t="s">
        <v>35</v>
      </c>
      <c r="G10" s="10">
        <f>E4-G4</f>
        <v>240000.0</v>
      </c>
    </row>
    <row r="12" spans="1:8">
      <c r="A12" s="7" t="s">
        <v>36</v>
      </c>
      <c r="D12" s="9">
        <v>150000</v>
      </c>
      <c r="G12" s="10">
        <v>0</v>
      </c>
      <c r="H12" s="11" t="s">
        <v>37</v>
      </c>
    </row>
    <row r="15" spans="1:8">
      <c r="A15" s="13" t="s">
        <v>38</v>
      </c>
      <c r="G15" s="13" t="str">
        <f>IF(AND(D4&lt;=E4,G4&gt;=D4,G4&lt;=E4),"PASS","CHECK")</f>
        <v>PASS</v>
      </c>
    </row>
    <row r="16" spans="1:8">
      <c r="A16" s="13" t="s">
        <v>39</v>
      </c>
      <c r="G16" s="13" t="str">
        <f>IF(G12=0,"PASS","CHECK")</f>
        <v>PASS</v>
      </c>
    </row>
    <row r="19" spans="1:8">
      <c r="A19" s="4" t="s">
        <v>40</v>
      </c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</sheetData>
  <mergeCells count="3">
    <mergeCell ref="A1:H1"/>
    <mergeCell ref="A2:H2"/>
    <mergeCell ref="A19:H23"/>
  </mergeCells>
  <conditionalFormatting sqref="G15:G16">
    <cfRule type="containsText" dxfId="0" priority="1" operator="containsText" text="PASS">
      <formula>NOT(ISERROR(SEARCH("PASS",G15)))</formula>
    </cfRule>
    <cfRule type="containsText" dxfId="1" priority="2" operator="containsText" text="CHECK">
      <formula>NOT(ISERROR(SEARCH("CHECK",G15)))</formula>
    </cfRule>
  </conditionalFormatting>
  <dataValidations count="1">
    <dataValidation type="decimal" operator="greaterThanOrEqual" allowBlank="1" showInputMessage="1" showErrorMessage="1" sqref="D4:F6">
      <formula1>0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G22"/>
  <sheetViews>
    <sheetView showGridLines="0" zoomScale="95" zoomScaleNormal="95" workbookViewId="0"/>
  </sheetViews>
  <sheetFormatPr defaultRowHeight="15"/>
  <cols>
    <col min="1" max="1" width="25.7109375" customWidth="1"/>
    <col min="2" max="6" width="20.7109375" customWidth="1"/>
    <col min="7" max="7" width="44.7109375" customWidth="1"/>
  </cols>
  <sheetData>
    <row r="1" spans="1:7" ht="30" customHeight="1">
      <c r="A1" s="1" t="s">
        <v>41</v>
      </c>
      <c r="B1" s="1"/>
      <c r="C1" s="1"/>
      <c r="D1" s="1"/>
      <c r="E1" s="1"/>
      <c r="F1" s="1"/>
      <c r="G1" s="1"/>
    </row>
    <row r="2" spans="1:7" ht="21" customHeight="1">
      <c r="A2" s="2" t="s">
        <v>42</v>
      </c>
      <c r="B2" s="2"/>
      <c r="C2" s="2"/>
      <c r="D2" s="2"/>
      <c r="E2" s="2"/>
      <c r="F2" s="2"/>
      <c r="G2" s="2"/>
    </row>
    <row r="3" spans="1:7">
      <c r="A3" s="6" t="s">
        <v>43</v>
      </c>
      <c r="B3" s="6" t="s">
        <v>44</v>
      </c>
      <c r="C3" s="6" t="s">
        <v>45</v>
      </c>
      <c r="D3" s="6" t="s">
        <v>46</v>
      </c>
      <c r="E3" s="6" t="s">
        <v>47</v>
      </c>
      <c r="F3" s="6" t="s">
        <v>48</v>
      </c>
      <c r="G3" s="6" t="s">
        <v>49</v>
      </c>
    </row>
    <row r="4" spans="1:7">
      <c r="A4" s="7" t="s">
        <v>50</v>
      </c>
      <c r="B4" s="9">
        <v>600000</v>
      </c>
      <c r="C4" s="9">
        <v>600000</v>
      </c>
      <c r="D4" s="9">
        <v>0</v>
      </c>
      <c r="E4" s="9">
        <v>400000</v>
      </c>
      <c r="F4" s="10">
        <f>MAX(C4,D4)-E4</f>
        <v>200000.0</v>
      </c>
      <c r="G4" s="10">
        <f>B4-F4</f>
        <v>400000.0</v>
      </c>
    </row>
    <row r="5" spans="1:7">
      <c r="A5" s="7" t="s">
        <v>51</v>
      </c>
      <c r="B5" s="9">
        <v>900000</v>
      </c>
      <c r="C5" s="9">
        <v>0</v>
      </c>
      <c r="D5" s="9">
        <v>900000</v>
      </c>
      <c r="E5" s="9">
        <v>0</v>
      </c>
      <c r="F5" s="10">
        <f>MAX(C5,D5)-E5</f>
        <v>900000.0</v>
      </c>
      <c r="G5" s="10">
        <f>B5-F5</f>
        <v>0.0</v>
      </c>
    </row>
    <row r="6" spans="1:7">
      <c r="A6" s="7" t="s">
        <v>52</v>
      </c>
      <c r="B6" s="12">
        <f>SUM(B4:B5)</f>
        <v>1500000</v>
      </c>
      <c r="F6" s="12">
        <f>SUM(F4:F5)</f>
        <v>1100000.0</v>
      </c>
      <c r="G6" s="12">
        <f>SUM(G4:G5)</f>
        <v>400000.0</v>
      </c>
    </row>
    <row r="9" spans="1:7">
      <c r="A9" s="13" t="s">
        <v>53</v>
      </c>
      <c r="F9" s="13" t="str">
        <f>IF(ABS(F6+G6-B6)&lt;0.01,"PASS","CHECK")</f>
        <v>PASS</v>
      </c>
    </row>
    <row r="10" spans="1:7">
      <c r="A10" s="13" t="s">
        <v>54</v>
      </c>
      <c r="F10" s="13" t="str">
        <f>IF(E4&lt;=MAX(C4,D4),"PASS","CHECK")</f>
        <v>PASS</v>
      </c>
    </row>
    <row r="13" spans="1:7">
      <c r="A13" s="7" t="s">
        <v>55</v>
      </c>
      <c r="F13" s="10">
        <f>F6</f>
        <v>1100000.0</v>
      </c>
    </row>
    <row r="14" spans="1:7">
      <c r="A14" s="7" t="s">
        <v>34</v>
      </c>
      <c r="F14" s="10">
        <f>'Legal matters'!G8</f>
        <v>180000.0</v>
      </c>
    </row>
    <row r="15" spans="1:7">
      <c r="A15" s="7" t="s">
        <v>56</v>
      </c>
      <c r="F15" s="12">
        <f>F13+F14</f>
        <v>1280000.0</v>
      </c>
    </row>
    <row r="18" spans="1:7">
      <c r="A18" s="4" t="s">
        <v>57</v>
      </c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</sheetData>
  <mergeCells count="3">
    <mergeCell ref="A1:G1"/>
    <mergeCell ref="A2:G2"/>
    <mergeCell ref="A18:G22"/>
  </mergeCells>
  <conditionalFormatting sqref="F9:F10">
    <cfRule type="containsText" dxfId="0" priority="1" operator="containsText" text="PASS">
      <formula>NOT(ISERROR(SEARCH("PASS",F9)))</formula>
    </cfRule>
    <cfRule type="containsText" dxfId="1" priority="2" operator="containsText" text="CHECK">
      <formula>NOT(ISERROR(SEARCH("CHECK",F9)))</formula>
    </cfRule>
  </conditionalFormatting>
  <dataValidations count="1">
    <dataValidation type="decimal" operator="greaterThanOrEqual" allowBlank="1" showInputMessage="1" showErrorMessage="1" sqref="B4:E5">
      <formula1>0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Read me</vt:lpstr>
      <vt:lpstr>Legal matters</vt:lpstr>
      <vt:lpstr>Debt classification</vt:lpstr>
      <vt:lpstr>'Debt classification'!Print_Area</vt:lpstr>
      <vt:lpstr>'Legal matters'!Print_Area</vt:lpstr>
      <vt:lpstr>'Read me'!Print_Area</vt:lpstr>
      <vt:lpstr>'Debt classification'!Print_Titles</vt:lpstr>
      <vt:lpstr>'Legal matters'!Print_Titles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 contingency and debt-classification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