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ost flows" sheetId="2" r:id="rId2"/>
    <sheet name="Measurement" sheetId="3" r:id="rId3"/>
    <sheet name="Estimates &amp; errors" sheetId="4" r:id="rId4"/>
  </sheets>
  <definedNames>
    <definedName name="_xlnm.Print_Area" localSheetId="1">'Cost flows'!$A$1:$G$28</definedName>
    <definedName name="_xlnm.Print_Area" localSheetId="3">'Estimates &amp; errors'!$A$1:$F$29</definedName>
    <definedName name="_xlnm.Print_Area" localSheetId="2">Measurement!$A$1:$F$22</definedName>
    <definedName name="_xlnm.Print_Area" localSheetId="0">'Read me'!$A$1:$B$18</definedName>
    <definedName name="_xlnm.Print_Titles" localSheetId="1">'Cost flows'!$1:$3</definedName>
    <definedName name="_xlnm.Print_Titles" localSheetId="3">'Estimates &amp; errors'!$1:$3</definedName>
    <definedName name="_xlnm.Print_Titles" localSheetId="2">Measurement!$1:$3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;[Red](0);&quot;—&quot;"/>
    <numFmt numFmtId="165" formatCode="$#,##0.00;[Red]($#,##0.00);&quot;—&quot;"/>
    <numFmt numFmtId="166" formatCode="0.0%;[Red](0.0%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5" fontId="4" fillId="8" borderId="2" xfId="0" applyNumberFormat="1" applyFont="1" applyFill="1" applyBorder="1" applyAlignment="1">
      <alignment horizontal="right"/>
    </xf>
    <xf numFmtId="0" fontId="6" fillId="0" borderId="2" xfId="0" applyFont="1" applyBorder="1" applyAlignment="1">
      <alignment vertical="center" wrapText="1"/>
    </xf>
    <xf numFmtId="165" fontId="3" fillId="9" borderId="6" xfId="0" applyNumberFormat="1" applyFont="1" applyFill="1" applyBorder="1" applyAlignment="1">
      <alignment horizontal="right"/>
    </xf>
    <xf numFmtId="0" fontId="7" fillId="10" borderId="7" xfId="0" applyFont="1" applyFill="1" applyBorder="1" applyAlignment="1">
      <alignment horizontal="left"/>
    </xf>
    <xf numFmtId="166" fontId="4" fillId="7" borderId="5" xfId="0" applyNumberFormat="1" applyFont="1" applyFill="1" applyBorder="1" applyAlignment="1" applyProtection="1">
      <alignment horizontal="right"/>
      <protection locked="0"/>
    </xf>
    <xf numFmtId="166" fontId="4" fillId="8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1">
    <dxf>
      <font>
        <b/>
        <color rgb="FF8A2C1D"/>
      </font>
      <numFmt numFmtId="165" formatCode="$#,##0.00;[Red]($#,##0.00);&quot;—&quot;"/>
      <fill>
        <patternFill>
          <bgColor rgb="FFF7E1D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7"/>
  <sheetViews>
    <sheetView showGridLines="0" tabSelected="1" zoomScale="95" zoomScaleNormal="95" workbookViewId="0"/>
  </sheetViews>
  <sheetFormatPr defaultRowHeight="15"/>
  <cols>
    <col min="1" max="1" width="26.7109375" customWidth="1"/>
    <col min="2" max="2" width="80.7109375" customWidth="1"/>
  </cols>
  <sheetData>
    <row r="1">
      <c r="A1" s="1" t="inlineStr">
        <is>
          <t>Inventory close lab</t>
        </is>
      </c>
      <c r="B1" s="1"/>
    </row>
    <row r="2" ht="21" customHeight="1">
      <c r="A2" s="2" t="inlineStr">
        <is>
          <t>START HERE  ·  Units → cost flow → measurement → estimates and errors</t>
        </is>
      </c>
      <c r="B2" s="2"/>
    </row>
    <row r="4" ht="34" customHeight="1">
      <c r="A4" s="3" t="inlineStr">
        <is>
          <t>Purpose</t>
        </is>
      </c>
      <c r="B4" s="4" t="inlineStr">
        <is>
          <t>Change yellow inputs, inspect formulas, and close each reconciliation before interpreting inventory, expense, or margin.</t>
        </is>
      </c>
    </row>
    <row r="5" ht="34" customHeight="1">
      <c r="A5" s="3" t="inlineStr">
        <is>
          <t>Units</t>
        </is>
      </c>
      <c r="B5" s="4" t="inlineStr">
        <is>
          <t>Inventory units, US dollars, and decimal rates for a fictional case.</t>
        </is>
      </c>
    </row>
    <row r="6" ht="48" customHeight="1">
      <c r="A6" s="3" t="inlineStr">
        <is>
          <t>Supplied judgments</t>
        </is>
      </c>
      <c r="B6" s="4" t="inlineStr">
        <is>
          <t>Owned units, qualifying costs, method populations, NRV, replacement cost, normal profit, historical margin, and retail pool are exercise inputs.</t>
        </is>
      </c>
    </row>
    <row r="7" ht="34" customHeight="1">
      <c r="A7" s="3" t="inlineStr">
        <is>
          <t>Measurement fork</t>
        </is>
      </c>
      <c r="B7" s="4" t="inlineStr">
        <is>
          <t>The ordinary item uses LCNRV. The separate LIFO item uses designated market. Do not apply both tests to one population.</t>
        </is>
      </c>
    </row>
    <row r="8" ht="48" customHeight="1">
      <c r="A8" s="3" t="inlineStr">
        <is>
          <t>Boundary</t>
        </is>
      </c>
      <c r="B8" s="4" t="inlineStr">
        <is>
          <t>The workbook cannot prove rights, cutoff, cost eligibility, method approval, condition, market evidence, estimate relevance, or disclosure compliance.</t>
        </is>
      </c>
    </row>
    <row r="9" ht="34" customHeight="1">
      <c r="A9" s="3" t="inlineStr">
        <is>
          <t>Source</t>
        </is>
      </c>
      <c r="B9" s="4" t="inlineStr">
        <is>
          <t>EX:inventory-ownership-cost-flow-and-measurement/cedar-trail-cost-flow-and-measurement</t>
        </is>
      </c>
    </row>
    <row r="10" ht="34" customHeight="1">
      <c r="A10" s="3" t="inlineStr">
        <is>
          <t>Generator</t>
        </is>
      </c>
      <c r="B10" s="4" t="inlineStr">
        <is>
          <t>scripts/quantitative/build_spreadsheets.py</t>
        </is>
      </c>
    </row>
    <row r="15">
      <c r="A15" s="3" t="inlineStr">
        <is>
          <t>Workbook path</t>
        </is>
      </c>
      <c r="B15" s="5" t="inlineStr">
        <is>
          <t>1 · Compare periodic and perpetual cost assignments →</t>
        </is>
      </c>
    </row>
    <row r="16">
      <c r="B16" s="5" t="inlineStr">
        <is>
          <t>2 · Route LCNRV and market populations separately →</t>
        </is>
      </c>
    </row>
    <row r="17">
      <c r="B17" s="5" t="inlineStr">
        <is>
          <t>3 · Bound estimates and trace error effects →</t>
        </is>
      </c>
    </row>
  </sheetData>
  <mergeCells count="2">
    <mergeCell ref="A1:B1"/>
    <mergeCell ref="A2:B2"/>
  </mergeCells>
  <hyperlinks>
    <hyperlink ref="B15" location="'Cost flows'!A1" display="1 · Compare periodic and perpetual cost assignments →"/>
    <hyperlink ref="B16" location="'Measurement'!A1" display="2 · Route LCNRV and market populations separately →"/>
    <hyperlink ref="B17" location="'Estimates &amp; errors'!A1" display="3 · Bound estimates and trace error effect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G25"/>
  <sheetViews>
    <sheetView showGridLines="0" zoomScale="95" zoomScaleNormal="95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29.7109375" customWidth="1"/>
    <col min="2" max="3" width="14.7109375" customWidth="1"/>
    <col min="4" max="6" width="18.7109375" customWidth="1"/>
    <col min="7" max="7" width="32.7109375" customWidth="1"/>
  </cols>
  <sheetData>
    <row r="1">
      <c r="A1" s="1" t="inlineStr">
        <is>
          <t>Dated units and cost-flow comparison</t>
        </is>
      </c>
      <c r="B1" s="1"/>
      <c r="C1" s="1"/>
      <c r="D1" s="1"/>
      <c r="E1" s="1"/>
      <c r="F1" s="1"/>
      <c r="G1" s="1"/>
    </row>
    <row r="2" ht="21" customHeight="1">
      <c r="A2" s="2" t="inlineStr">
        <is>
          <t>Yellow = supplied input  ·  Sage = formula  ·  Green = reconciliation</t>
        </is>
      </c>
      <c r="B2" s="2"/>
      <c r="C2" s="2"/>
      <c r="D2" s="2"/>
      <c r="E2" s="2"/>
      <c r="F2" s="2"/>
      <c r="G2" s="2"/>
    </row>
    <row r="3">
      <c r="A3" s="6" t="inlineStr">
        <is>
          <t>Layer or movement</t>
        </is>
      </c>
      <c r="B3" s="6" t="inlineStr">
        <is>
          <t>Units</t>
        </is>
      </c>
      <c r="C3" s="6" t="inlineStr">
        <is>
          <t>Unit cost</t>
        </is>
      </c>
      <c r="D3" s="6" t="inlineStr">
        <is>
          <t>Extended cost</t>
        </is>
      </c>
      <c r="E3" s="6"/>
      <c r="F3" s="6"/>
      <c r="G3" s="6" t="inlineStr">
        <is>
          <t>Role</t>
        </is>
      </c>
    </row>
    <row r="4">
      <c r="A4" s="7" t="inlineStr">
        <is>
          <t>Opening layer</t>
        </is>
      </c>
      <c r="B4" s="8">
        <v>100</v>
      </c>
      <c r="C4" s="9">
        <v>10</v>
      </c>
      <c r="D4" s="10">
        <f>B4*C4</f>
        <v>1000</v>
      </c>
      <c r="G4" s="11" t="inlineStr">
        <is>
          <t>Owned opening cost</t>
        </is>
      </c>
    </row>
    <row r="5">
      <c r="A5" s="7" t="inlineStr">
        <is>
          <t>Purchase 1</t>
        </is>
      </c>
      <c r="B5" s="8">
        <v>60</v>
      </c>
      <c r="C5" s="9">
        <v>12</v>
      </c>
      <c r="D5" s="10">
        <f>B5*C5</f>
        <v>720</v>
      </c>
      <c r="G5" s="11" t="inlineStr">
        <is>
          <t>Available before Sale 1</t>
        </is>
      </c>
    </row>
    <row r="6">
      <c r="A6" s="7" t="inlineStr">
        <is>
          <t>Purchase 2</t>
        </is>
      </c>
      <c r="B6" s="8">
        <v>80</v>
      </c>
      <c r="C6" s="9">
        <v>14</v>
      </c>
      <c r="D6" s="10">
        <f>B6*C6</f>
        <v>1120</v>
      </c>
      <c r="G6" s="11" t="inlineStr">
        <is>
          <t>Available before Sale 2</t>
        </is>
      </c>
    </row>
    <row r="8">
      <c r="A8" s="7" t="inlineStr">
        <is>
          <t>Sale 1 units</t>
        </is>
      </c>
      <c r="B8" s="8">
        <v>120</v>
      </c>
    </row>
    <row r="9">
      <c r="A9" s="7" t="inlineStr">
        <is>
          <t>Sale 2 units</t>
        </is>
      </c>
      <c r="B9" s="8">
        <v>50</v>
      </c>
    </row>
    <row r="11">
      <c r="A11" s="7" t="inlineStr">
        <is>
          <t>Goods available</t>
        </is>
      </c>
      <c r="B11" s="12">
        <f>SUM(B4:B6)</f>
        <v>240.0</v>
      </c>
      <c r="D11" s="12">
        <f>SUM(D4:D6)</f>
        <v>2840.0</v>
      </c>
    </row>
    <row r="12">
      <c r="A12" s="7" t="inlineStr">
        <is>
          <t>Units sold</t>
        </is>
      </c>
      <c r="B12" s="10">
        <f>SUM(B8:B9)</f>
        <v>170.0</v>
      </c>
    </row>
    <row r="13">
      <c r="A13" s="7" t="inlineStr">
        <is>
          <t>Ending units</t>
        </is>
      </c>
      <c r="B13" s="12">
        <f>B11-B12</f>
        <v>70.0</v>
      </c>
    </row>
    <row r="16">
      <c r="A16" s="6" t="inlineStr">
        <is>
          <t>Method</t>
        </is>
      </c>
      <c r="B16" s="6" t="inlineStr">
        <is>
          <t>Cost of goods sold</t>
        </is>
      </c>
      <c r="C16" s="6" t="inlineStr">
        <is>
          <t>Ending inventory</t>
        </is>
      </c>
      <c r="D16" s="6" t="inlineStr">
        <is>
          <t>COGS + ending</t>
        </is>
      </c>
      <c r="E16" s="6" t="inlineStr">
        <is>
          <t>Difference</t>
        </is>
      </c>
      <c r="F16" s="6"/>
      <c r="G16" s="6" t="inlineStr">
        <is>
          <t>Timing</t>
        </is>
      </c>
    </row>
    <row r="17">
      <c r="A17" s="7" t="inlineStr">
        <is>
          <t>Periodic FIFO</t>
        </is>
      </c>
      <c r="B17" s="10">
        <f>D4+(B12-B4)*C5</f>
        <v>1860.0</v>
      </c>
      <c r="C17" s="10">
        <f>D11-B17</f>
        <v>980.0</v>
      </c>
      <c r="D17" s="10">
        <f>B17+C17</f>
        <v>2840</v>
      </c>
      <c r="E17" s="13">
        <f>D17-$D$11</f>
        <v>0</v>
      </c>
      <c r="G17" s="11" t="inlineStr">
        <is>
          <t>Earliest full-period costs</t>
        </is>
      </c>
    </row>
    <row r="18">
      <c r="A18" s="7" t="inlineStr">
        <is>
          <t>Perpetual FIFO</t>
        </is>
      </c>
      <c r="B18" s="10">
        <f>B17</f>
        <v>1860.0</v>
      </c>
      <c r="C18" s="10">
        <f>C17</f>
        <v>980.0</v>
      </c>
      <c r="D18" s="10">
        <f>B18+C18</f>
        <v>2840</v>
      </c>
      <c r="E18" s="13">
        <f>D18-$D$11</f>
        <v>0</v>
      </c>
      <c r="G18" s="11" t="inlineStr">
        <is>
          <t>Same layers for this stream</t>
        </is>
      </c>
    </row>
    <row r="19">
      <c r="A19" s="7" t="inlineStr">
        <is>
          <t>Periodic weighted average</t>
        </is>
      </c>
      <c r="B19" s="10">
        <f>B12*(D11/B11)</f>
        <v>2011.6666666666667</v>
      </c>
      <c r="C19" s="10">
        <f>B13*(D11/B11)</f>
        <v>828.3333333333334</v>
      </c>
      <c r="D19" s="10">
        <f>B19+C19</f>
        <v>2840</v>
      </c>
      <c r="E19" s="13">
        <f>D19-$D$11</f>
        <v>0</v>
      </c>
      <c r="G19" s="11" t="inlineStr">
        <is>
          <t>One full-period rate</t>
        </is>
      </c>
    </row>
    <row r="20">
      <c r="A20" s="7" t="inlineStr">
        <is>
          <t>Perpetual moving average</t>
        </is>
      </c>
      <c r="B20" s="10">
        <f>B8*((D4+D5)/(B4+B5))+B9*((D4+D5-B8*((D4+D5)/(B4+B5))+D6)/(B4+B5-B8+B6))</f>
        <v>1935.8333333333333</v>
      </c>
      <c r="C20" s="10">
        <f>D11-B20</f>
        <v>904.1666666666667</v>
      </c>
      <c r="D20" s="10">
        <f>B20+C20</f>
        <v>2840</v>
      </c>
      <c r="E20" s="13">
        <f>D20-$D$11</f>
        <v>0</v>
      </c>
      <c r="G20" s="11" t="inlineStr">
        <is>
          <t>Average resets after purchase</t>
        </is>
      </c>
    </row>
    <row r="21">
      <c r="A21" s="7" t="inlineStr">
        <is>
          <t>Periodic LIFO</t>
        </is>
      </c>
      <c r="B21" s="10">
        <f>D6+D5+(B12-B6-B5)*C4</f>
        <v>2140.0</v>
      </c>
      <c r="C21" s="10">
        <f>D11-B21</f>
        <v>700.0</v>
      </c>
      <c r="D21" s="10">
        <f>B21+C21</f>
        <v>2840</v>
      </c>
      <c r="E21" s="13">
        <f>D21-$D$11</f>
        <v>0</v>
      </c>
      <c r="G21" s="11" t="inlineStr">
        <is>
          <t>Latest full-period costs</t>
        </is>
      </c>
    </row>
    <row r="22">
      <c r="A22" s="7" t="inlineStr">
        <is>
          <t>Perpetual LIFO</t>
        </is>
      </c>
      <c r="B22" s="10">
        <f>D5+(B8-B5)*C4+B9*C6</f>
        <v>2020.0</v>
      </c>
      <c r="C22" s="10">
        <f>D11-B22</f>
        <v>820.0</v>
      </c>
      <c r="D22" s="10">
        <f>B22+C22</f>
        <v>2840</v>
      </c>
      <c r="E22" s="13">
        <f>D22-$D$11</f>
        <v>0</v>
      </c>
      <c r="G22" s="11" t="inlineStr">
        <is>
          <t>Only then-available layers</t>
        </is>
      </c>
    </row>
    <row r="25">
      <c r="A25" s="7" t="inlineStr">
        <is>
          <t>Periodic FIFO − LIFO ending</t>
        </is>
      </c>
      <c r="B25" s="12">
        <f>C17-C21</f>
        <v>280.0</v>
      </c>
      <c r="C25" s="11" t="inlineStr">
        <is>
          <t>A bounded LIFO reserve only when date, scope, and comparison basis match.</t>
        </is>
      </c>
      <c r="D25" s="11"/>
      <c r="E25" s="11"/>
      <c r="F25" s="11"/>
      <c r="G25" s="11"/>
    </row>
  </sheetData>
  <sheetProtection sheet="1" objects="1" scenarios="1"/>
  <mergeCells count="3">
    <mergeCell ref="A1:G1"/>
    <mergeCell ref="A2:G2"/>
    <mergeCell ref="C25:G25"/>
  </mergeCells>
  <conditionalFormatting sqref="E17:E22">
    <cfRule type="cellIs" dxfId="0" priority="1" operator="notEqual">
      <formula>0</formula>
    </cfRule>
  </conditionalFormatting>
  <dataValidations count="1">
    <dataValidation type="decimal" operator="greaterThanOrEqual" allowBlank="1" showInputMessage="1" showErrorMessage="1" sqref="B4:C9">
      <formula1>0</formula1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F22"/>
  <sheetViews>
    <sheetView showGridLines="0" zoomScale="95" zoomScaleNormal="95" workbookViewId="0"/>
  </sheetViews>
  <sheetFormatPr defaultRowHeight="15"/>
  <cols>
    <col min="1" max="1" width="30.7109375" customWidth="1"/>
    <col min="2" max="5" width="18.7109375" customWidth="1"/>
    <col min="6" max="6" width="48.7109375" customWidth="1"/>
  </cols>
  <sheetData>
    <row r="1">
      <c r="A1" s="1" t="inlineStr">
        <is>
          <t>Route the population before measuring it</t>
        </is>
      </c>
      <c r="B1" s="1"/>
      <c r="C1" s="1"/>
      <c r="D1" s="1"/>
      <c r="E1" s="1"/>
      <c r="F1" s="1"/>
    </row>
    <row r="2" ht="21" customHeight="1">
      <c r="A2" s="2" t="inlineStr">
        <is>
          <t>Ordinary non-LIFO item → NRV  ·  LIFO item → designated market</t>
        </is>
      </c>
      <c r="B2" s="2"/>
      <c r="C2" s="2"/>
      <c r="D2" s="2"/>
      <c r="E2" s="2"/>
      <c r="F2" s="2"/>
    </row>
    <row r="3">
      <c r="A3" s="6" t="inlineStr">
        <is>
          <t>Input or result</t>
        </is>
      </c>
      <c r="B3" s="6" t="inlineStr">
        <is>
          <t>Ordinary item</t>
        </is>
      </c>
      <c r="C3" s="6" t="inlineStr">
        <is>
          <t>LIFO item</t>
        </is>
      </c>
      <c r="D3" s="6"/>
      <c r="E3" s="6"/>
      <c r="F3" s="6" t="inlineStr">
        <is>
          <t>Review note</t>
        </is>
      </c>
    </row>
    <row r="4">
      <c r="A4" s="7" t="inlineStr">
        <is>
          <t>Recorded cost</t>
        </is>
      </c>
      <c r="B4" s="9">
        <v>980</v>
      </c>
      <c r="C4" s="9">
        <v>1000</v>
      </c>
    </row>
    <row r="5">
      <c r="A5" s="7" t="inlineStr">
        <is>
          <t>Net realizable value</t>
        </is>
      </c>
      <c r="B5" s="9">
        <v>900</v>
      </c>
      <c r="C5" s="9">
        <v>940</v>
      </c>
    </row>
    <row r="6">
      <c r="A6" s="7" t="inlineStr">
        <is>
          <t>Replacement cost</t>
        </is>
      </c>
      <c r="B6" s="9">
        <v>0</v>
      </c>
      <c r="C6" s="9">
        <v>880</v>
      </c>
    </row>
    <row r="7">
      <c r="A7" s="7" t="inlineStr">
        <is>
          <t>Normal profit</t>
        </is>
      </c>
      <c r="B7" s="9">
        <v>0</v>
      </c>
      <c r="C7" s="9">
        <v>100</v>
      </c>
    </row>
    <row r="10">
      <c r="A10" s="7" t="inlineStr">
        <is>
          <t>Market ceiling (NRV)</t>
        </is>
      </c>
      <c r="C10" s="10">
        <f>C5</f>
        <v>940</v>
      </c>
    </row>
    <row r="11">
      <c r="A11" s="7" t="inlineStr">
        <is>
          <t>Market floor</t>
        </is>
      </c>
      <c r="C11" s="10">
        <f>C5-C7</f>
        <v>840</v>
      </c>
    </row>
    <row r="12">
      <c r="A12" s="7" t="inlineStr">
        <is>
          <t>Designated market</t>
        </is>
      </c>
      <c r="C12" s="10">
        <f>MIN(MAX(C6,C11),C10)</f>
        <v>880</v>
      </c>
    </row>
    <row r="15">
      <c r="A15" s="7" t="inlineStr">
        <is>
          <t>Comparison amount</t>
        </is>
      </c>
      <c r="B15" s="10">
        <f>B5</f>
        <v>900</v>
      </c>
      <c r="C15" s="10">
        <f>C12</f>
        <v>880</v>
      </c>
    </row>
    <row r="16">
      <c r="A16" s="7" t="inlineStr">
        <is>
          <t>Carrying amount</t>
        </is>
      </c>
      <c r="B16" s="12">
        <f>MIN(B4,B15)</f>
        <v>900</v>
      </c>
      <c r="C16" s="12">
        <f>MIN(C4,C15)</f>
        <v>880</v>
      </c>
    </row>
    <row r="17">
      <c r="A17" s="7" t="inlineStr">
        <is>
          <t>Write-down</t>
        </is>
      </c>
      <c r="B17" s="12">
        <f>B4-B16</f>
        <v>80.0</v>
      </c>
      <c r="C17" s="12">
        <f>C4-C16</f>
        <v>120.0</v>
      </c>
    </row>
    <row r="20">
      <c r="A20" s="11" t="inlineStr">
        <is>
          <t>The formulas verify supplied cost, NRV, replacement cost, and normal profit. They do not establish condition, ordinary-course selling price, remaining costs, population, application level, or reporting-basis conclusion.</t>
        </is>
      </c>
      <c r="B20" s="11"/>
      <c r="C20" s="11"/>
      <c r="D20" s="11"/>
      <c r="E20" s="11"/>
      <c r="F20" s="11"/>
    </row>
    <row r="21">
      <c r="A21" s="11"/>
      <c r="B21" s="11"/>
      <c r="C21" s="11"/>
      <c r="D21" s="11"/>
      <c r="E21" s="11"/>
      <c r="F21" s="11"/>
    </row>
    <row r="22">
      <c r="A22" s="11"/>
      <c r="B22" s="11"/>
      <c r="C22" s="11"/>
      <c r="D22" s="11"/>
      <c r="E22" s="11"/>
      <c r="F22" s="11"/>
    </row>
  </sheetData>
  <sheetProtection sheet="1" objects="1" scenarios="1"/>
  <mergeCells count="3">
    <mergeCell ref="A1:F1"/>
    <mergeCell ref="A2:F2"/>
    <mergeCell ref="A20:F22"/>
  </mergeCells>
  <dataValidations count="1">
    <dataValidation type="decimal" operator="greaterThanOrEqual" allowBlank="1" showInputMessage="1" showErrorMessage="1" sqref="B4:C7">
      <formula1>0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F29"/>
  <sheetViews>
    <sheetView showGridLines="0" zoomScale="95" zoomScaleNormal="95" workbookViewId="0"/>
  </sheetViews>
  <sheetFormatPr defaultRowHeight="15"/>
  <cols>
    <col min="1" max="1" width="33.7109375" customWidth="1"/>
    <col min="2" max="3" width="19.7109375" customWidth="1"/>
    <col min="4" max="6" width="22.7109375" customWidth="1"/>
  </cols>
  <sheetData>
    <row r="1">
      <c r="A1" s="1" t="inlineStr">
        <is>
          <t>Bounded estimates and multi-period error effects</t>
        </is>
      </c>
      <c r="B1" s="1"/>
      <c r="C1" s="1"/>
      <c r="D1" s="1"/>
      <c r="E1" s="1"/>
      <c r="F1" s="1"/>
    </row>
    <row r="2" ht="21" customHeight="1">
      <c r="A2" s="2" t="inlineStr">
        <is>
          <t>Estimate purpose and evidence remain separate from arithmetic</t>
        </is>
      </c>
      <c r="B2" s="2"/>
      <c r="C2" s="2"/>
      <c r="D2" s="2"/>
      <c r="E2" s="2"/>
      <c r="F2" s="2"/>
    </row>
    <row r="3">
      <c r="A3" s="6" t="inlineStr">
        <is>
          <t>Gross-profit estimate</t>
        </is>
      </c>
      <c r="B3" s="6" t="inlineStr">
        <is>
          <t>Amount</t>
        </is>
      </c>
      <c r="C3" s="6"/>
      <c r="D3" s="6"/>
      <c r="E3" s="6"/>
      <c r="F3" s="6" t="inlineStr">
        <is>
          <t>Role</t>
        </is>
      </c>
    </row>
    <row r="4">
      <c r="A4" s="7" t="inlineStr">
        <is>
          <t>Beginning inventory</t>
        </is>
      </c>
      <c r="B4" s="9">
        <v>20000</v>
      </c>
    </row>
    <row r="5">
      <c r="A5" s="7" t="inlineStr">
        <is>
          <t>Net purchases</t>
        </is>
      </c>
      <c r="B5" s="9">
        <v>80000</v>
      </c>
    </row>
    <row r="6">
      <c r="A6" s="7" t="inlineStr">
        <is>
          <t>Net sales</t>
        </is>
      </c>
      <c r="B6" s="9">
        <v>120000</v>
      </c>
    </row>
    <row r="7">
      <c r="A7" s="7" t="inlineStr">
        <is>
          <t>Historical gross-margin rate</t>
        </is>
      </c>
      <c r="B7" s="14">
        <v>0.3</v>
      </c>
    </row>
    <row r="9">
      <c r="A9" s="7" t="inlineStr">
        <is>
          <t>Goods available at cost</t>
        </is>
      </c>
      <c r="B9" s="10">
        <f>B4+B5</f>
        <v>100000</v>
      </c>
    </row>
    <row r="10">
      <c r="A10" s="7" t="inlineStr">
        <is>
          <t>Estimated gross profit</t>
        </is>
      </c>
      <c r="B10" s="10">
        <f>B6*B7</f>
        <v>36000</v>
      </c>
    </row>
    <row r="11">
      <c r="A11" s="7" t="inlineStr">
        <is>
          <t>Estimated cost of goods sold</t>
        </is>
      </c>
      <c r="B11" s="10">
        <f>B6-B10</f>
        <v>84000</v>
      </c>
    </row>
    <row r="12">
      <c r="A12" s="7" t="inlineStr">
        <is>
          <t>Estimated ending inventory</t>
        </is>
      </c>
      <c r="B12" s="12">
        <f>B9-B11</f>
        <v>16000.0</v>
      </c>
    </row>
    <row r="15">
      <c r="A15" s="6" t="inlineStr">
        <is>
          <t>Average-cost retail estimate</t>
        </is>
      </c>
      <c r="B15" s="6" t="inlineStr">
        <is>
          <t>Amount</t>
        </is>
      </c>
      <c r="C15" s="6"/>
      <c r="D15" s="6"/>
      <c r="E15" s="6"/>
      <c r="F15" s="6" t="inlineStr">
        <is>
          <t>Role</t>
        </is>
      </c>
    </row>
    <row r="16">
      <c r="A16" s="7" t="inlineStr">
        <is>
          <t>Goods available at cost</t>
        </is>
      </c>
      <c r="B16" s="9">
        <v>90000</v>
      </c>
    </row>
    <row r="17">
      <c r="A17" s="7" t="inlineStr">
        <is>
          <t>Goods available at retail</t>
        </is>
      </c>
      <c r="B17" s="9">
        <v>150000</v>
      </c>
    </row>
    <row r="18">
      <c r="A18" s="7" t="inlineStr">
        <is>
          <t>Net sales</t>
        </is>
      </c>
      <c r="B18" s="9">
        <v>110000</v>
      </c>
    </row>
    <row r="20">
      <c r="A20" s="7" t="inlineStr">
        <is>
          <t>Cost-to-retail ratio</t>
        </is>
      </c>
      <c r="B20" s="15">
        <f>B16/B17</f>
        <v>0.6</v>
      </c>
    </row>
    <row r="21">
      <c r="A21" s="7" t="inlineStr">
        <is>
          <t>Ending inventory at retail</t>
        </is>
      </c>
      <c r="B21" s="10">
        <f>B17-B18</f>
        <v>40000</v>
      </c>
    </row>
    <row r="22">
      <c r="A22" s="7" t="inlineStr">
        <is>
          <t>Estimated inventory at cost</t>
        </is>
      </c>
      <c r="B22" s="12">
        <f>B20*B21</f>
        <v>24000.0</v>
      </c>
    </row>
    <row r="25">
      <c r="A25" s="6" t="inlineStr">
        <is>
          <t>$5,000 ending overstatement</t>
        </is>
      </c>
      <c r="B25" s="6" t="inlineStr">
        <is>
          <t>Current period</t>
        </is>
      </c>
      <c r="C25" s="6" t="inlineStr">
        <is>
          <t>Next period</t>
        </is>
      </c>
      <c r="D25" s="6" t="inlineStr">
        <is>
          <t>Two-period total</t>
        </is>
      </c>
      <c r="E25" s="6"/>
      <c r="F25" s="6" t="inlineStr">
        <is>
          <t>Direction</t>
        </is>
      </c>
    </row>
    <row r="26">
      <c r="A26" s="7" t="inlineStr">
        <is>
          <t>Cost of goods sold error</t>
        </is>
      </c>
      <c r="B26" s="10">
        <v>-5000</v>
      </c>
      <c r="C26" s="10">
        <v>5000</v>
      </c>
      <c r="D26" s="13">
        <f>SUM(B26:C26)</f>
        <v>0</v>
      </c>
    </row>
    <row r="27">
      <c r="A27" s="7" t="inlineStr">
        <is>
          <t>Pretax income error</t>
        </is>
      </c>
      <c r="B27" s="10">
        <v>5000</v>
      </c>
      <c r="C27" s="10">
        <v>-5000</v>
      </c>
      <c r="D27" s="13">
        <f>SUM(B27:C27)</f>
        <v>0</v>
      </c>
    </row>
    <row r="29">
      <c r="A29" s="11" t="inlineStr">
        <is>
          <t>Counterbalancing over two periods does not make either reporting period correct.</t>
        </is>
      </c>
      <c r="B29" s="11"/>
      <c r="C29" s="11"/>
      <c r="D29" s="11"/>
      <c r="E29" s="11"/>
      <c r="F29" s="11"/>
    </row>
  </sheetData>
  <sheetProtection sheet="1" objects="1" scenarios="1"/>
  <mergeCells count="3">
    <mergeCell ref="A1:F1"/>
    <mergeCell ref="A2:F2"/>
    <mergeCell ref="A29:F29"/>
  </mergeCells>
  <conditionalFormatting sqref="D26:D27">
    <cfRule type="cellIs" dxfId="0" priority="1" operator="notEqual">
      <formula>0</formula>
    </cfRule>
  </conditionalFormatting>
  <dataValidations count="2">
    <dataValidation type="decimal" operator="greaterThanOrEqual" allowBlank="1" showInputMessage="1" showErrorMessage="1" sqref="B4:B7">
      <formula1>0</formula1>
    </dataValidation>
    <dataValidation type="decimal" operator="greaterThanOrEqual" allowBlank="1" showInputMessage="1" showErrorMessage="1" sqref="B16:B18">
      <formula1>0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Read me</vt:lpstr>
      <vt:lpstr>Cost flows</vt:lpstr>
      <vt:lpstr>Measurement</vt:lpstr>
      <vt:lpstr>Estimates &amp; errors</vt:lpstr>
      <vt:lpstr>'Cost flows'!Print_Area</vt:lpstr>
      <vt:lpstr>'Estimates &amp; errors'!Print_Area</vt:lpstr>
      <vt:lpstr>Measurement!Print_Area</vt:lpstr>
      <vt:lpstr>'Read me'!Print_Area</vt:lpstr>
      <vt:lpstr>'Cost flows'!Print_Titles</vt:lpstr>
      <vt:lpstr>'Estimates &amp; errors'!Print_Titles</vt:lpstr>
      <vt:lpstr>Measurement!Print_Titles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 inventory cost-flow and measurement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