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Award tranches" sheetId="2" r:id="rId2"/>
    <sheet name="Classification" sheetId="3" r:id="rId3"/>
    <sheet name="Tax &amp; controls" sheetId="4" r:id="rId4"/>
  </sheets>
  <definedNames>
    <definedName name="_xlnm.Print_Area" localSheetId="1">'Award tranches'!$A$1:$J$18</definedName>
    <definedName name="_xlnm.Print_Area" localSheetId="2">Classification!$A$1:$D$18</definedName>
    <definedName name="_xlnm.Print_Area" localSheetId="0">'Read me'!$A$1:$B$18</definedName>
    <definedName name="_xlnm.Print_Area" localSheetId="3">'Tax &amp; controls'!$A$1:$D$20</definedName>
  </definedNames>
  <calcPr calcId="124519" fullCalcOnLoad="1"/>
</workbook>
</file>

<file path=xl/sharedStrings.xml><?xml version="1.0" encoding="utf-8"?>
<sst xmlns="http://schemas.openxmlformats.org/spreadsheetml/2006/main" count="70" uniqueCount="59">
  <si>
    <t>Share-based compensation · award by award</t>
  </si>
  <si>
    <t>START HERE  ·  Scope and class → Measurement → Attribution → Tax and release</t>
  </si>
  <si>
    <t>Purpose</t>
  </si>
  <si>
    <t>Separate equity and liability awards, condition gates, tranche service, incremental modification value, unrecognized cost, and tax-basis evidence.</t>
  </si>
  <si>
    <t>Gold cells</t>
  </si>
  <si>
    <t>Controlled fictional inputs. Legal validity, class rights, classification, valuation, conditions, tax attributes, and instrument terms remain supplied facts.</t>
  </si>
  <si>
    <t>Green cells</t>
  </si>
  <si>
    <t>Formula cells. Trace shares, dollars, dates, and per-share amounts at full precision before accepting a displayed total.</t>
  </si>
  <si>
    <t>Display</t>
  </si>
  <si>
    <t>Dollar and share cells use comma separators; negatives use parentheses; per-share results display separately while formulas retain full precision.</t>
  </si>
  <si>
    <t>Boundary</t>
  </si>
  <si>
    <t>This workbook cannot decide Topic 718 scope, recipient status, grant date, classification, fair value, probability, tax law, or settlement authorization.</t>
  </si>
  <si>
    <t>Source record</t>
  </si>
  <si>
    <t>EX:shareholders-equity-share-based-compensation-and-eps/linden-peak-award-attribution-and-tax</t>
  </si>
  <si>
    <t>Workbook path</t>
  </si>
  <si>
    <t>1 · Apply measurement and condition gates →</t>
  </si>
  <si>
    <t>2 · Reconcile equity and liability rails →</t>
  </si>
  <si>
    <t>3 · Keep tax basis separate and release →</t>
  </si>
  <si>
    <t>Award measurement and attribution</t>
  </si>
  <si>
    <t>Classification selects measurement date · Condition gate precedes service attribution</t>
  </si>
  <si>
    <t>Tranche</t>
  </si>
  <si>
    <t>Class</t>
  </si>
  <si>
    <t>Condition</t>
  </si>
  <si>
    <t>Units</t>
  </si>
  <si>
    <t>Value / unit</t>
  </si>
  <si>
    <t>Service elapsed</t>
  </si>
  <si>
    <t>Active gate</t>
  </si>
  <si>
    <t>Basis</t>
  </si>
  <si>
    <t>Cumulative cost</t>
  </si>
  <si>
    <t>Unrecognized</t>
  </si>
  <si>
    <t>Rsu Year One</t>
  </si>
  <si>
    <t>Equity</t>
  </si>
  <si>
    <t>Service</t>
  </si>
  <si>
    <t>Yes</t>
  </si>
  <si>
    <t>Rsu Year Two</t>
  </si>
  <si>
    <t>Rsu Year Three</t>
  </si>
  <si>
    <t>Modified Options</t>
  </si>
  <si>
    <t>Market</t>
  </si>
  <si>
    <t>Cash Settled Sars</t>
  </si>
  <si>
    <t>Liability</t>
  </si>
  <si>
    <t>Performance Units</t>
  </si>
  <si>
    <t>Performance</t>
  </si>
  <si>
    <t>No</t>
  </si>
  <si>
    <t>Total</t>
  </si>
  <si>
    <t>Equity and liability rails</t>
  </si>
  <si>
    <t>Equity locks supplied grant-date value · Liability remeasures through settlement</t>
  </si>
  <si>
    <t>Equity-classified cumulative cost</t>
  </si>
  <si>
    <t>Liability-classified cumulative cost</t>
  </si>
  <si>
    <t>Total cumulative cost</t>
  </si>
  <si>
    <t>Classification allocation control</t>
  </si>
  <si>
    <t>A favorable market outcome does not remeasure an equity award after grant. A liability award does remeasure. Classification is therefore a measurement control, not a presentation label.</t>
  </si>
  <si>
    <t>Tax rail and release controls</t>
  </si>
  <si>
    <t>Tax-deduction basis is independent evidence · No settlement this period</t>
  </si>
  <si>
    <t>Reporting-date tax-deduction basis</t>
  </si>
  <si>
    <t>Enacted tax rate</t>
  </si>
  <si>
    <t>Ending deferred tax asset</t>
  </si>
  <si>
    <t>Recognized + unrecognized control</t>
  </si>
  <si>
    <t>Tax basis differs from book cost</t>
  </si>
  <si>
    <t>These formulas verify attribution and the supplied tax basis. They do not decide scope, classification, fair value, condition probability, tax deductibility, or the amount realized at a later settlement.</t>
  </si>
</sst>
</file>

<file path=xl/styles.xml><?xml version="1.0" encoding="utf-8"?>
<styleSheet xmlns="http://schemas.openxmlformats.org/spreadsheetml/2006/main">
  <numFmts count="4">
    <numFmt numFmtId="164" formatCode="0;[Red](0);&quot;—&quot;"/>
    <numFmt numFmtId="165" formatCode="$#,##0.00;[Red]($#,##0.00);&quot;—&quot;"/>
    <numFmt numFmtId="166" formatCode="0.0%;[Red](0.0%);&quot;—&quot;"/>
    <numFmt numFmtId="167" formatCode="#,##0;[Red](#,##0);&quot;—&quot;"/>
  </numFmts>
  <fonts count="7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7" borderId="5" xfId="0" applyFont="1" applyFill="1" applyBorder="1" applyAlignment="1" applyProtection="1">
      <alignment vertical="center" wrapText="1"/>
      <protection locked="0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5" fontId="4" fillId="8" borderId="2" xfId="0" applyNumberFormat="1" applyFont="1" applyFill="1" applyBorder="1" applyAlignment="1">
      <alignment horizontal="right"/>
    </xf>
    <xf numFmtId="167" fontId="4" fillId="8" borderId="2" xfId="0" applyNumberFormat="1" applyFont="1" applyFill="1" applyBorder="1" applyAlignment="1">
      <alignment horizontal="right"/>
    </xf>
    <xf numFmtId="165" fontId="3" fillId="9" borderId="6" xfId="0" applyNumberFormat="1" applyFont="1" applyFill="1" applyBorder="1" applyAlignment="1">
      <alignment horizontal="right"/>
    </xf>
    <xf numFmtId="0" fontId="6" fillId="10" borderId="7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44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3" spans="1:2">
      <c r="A13" s="3" t="s">
        <v>14</v>
      </c>
      <c r="B13" s="5" t="s">
        <v>15</v>
      </c>
    </row>
    <row r="14" spans="1:2">
      <c r="B14" s="5" t="s">
        <v>16</v>
      </c>
    </row>
    <row r="15" spans="1:2">
      <c r="B15" s="5" t="s">
        <v>17</v>
      </c>
    </row>
  </sheetData>
  <sheetProtection sheet="1" objects="1" scenarios="1"/>
  <mergeCells count="2">
    <mergeCell ref="A1:B1"/>
    <mergeCell ref="A2:B2"/>
  </mergeCells>
  <hyperlinks>
    <hyperlink ref="B13" location="'Award tranches'!A1" display="1 · Apply measurement and condition gates →"/>
    <hyperlink ref="B14" location="'Classification'!A1" display="2 · Reconcile equity and liability rails →"/>
    <hyperlink ref="B15" location="'Tax &amp; controls'!A1" display="3 · Keep tax basis separate and release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J11"/>
  <sheetViews>
    <sheetView showGridLines="0" zoomScale="95" zoomScaleNormal="95" workbookViewId="0"/>
  </sheetViews>
  <sheetFormatPr defaultRowHeight="15"/>
  <cols>
    <col min="1" max="1" width="25.7109375" customWidth="1"/>
    <col min="2" max="3" width="13.7109375" customWidth="1"/>
    <col min="4" max="4" width="12.7109375" customWidth="1"/>
    <col min="5" max="10" width="16.7109375" customWidth="1"/>
  </cols>
  <sheetData>
    <row r="1" spans="1:10" ht="30" customHeight="1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</row>
    <row r="5" spans="1:10">
      <c r="A5" s="7" t="s">
        <v>30</v>
      </c>
      <c r="B5" s="8" t="s">
        <v>31</v>
      </c>
      <c r="C5" s="8" t="s">
        <v>32</v>
      </c>
      <c r="D5" s="9">
        <v>10000</v>
      </c>
      <c r="E5" s="10">
        <v>12</v>
      </c>
      <c r="F5" s="11">
        <v>1</v>
      </c>
      <c r="G5" s="8" t="s">
        <v>33</v>
      </c>
      <c r="H5" s="12">
        <f>IF(G5="Yes",D5*E5,0)</f>
        <v>120000</v>
      </c>
      <c r="I5" s="12">
        <f>H5*F5</f>
        <v>120000</v>
      </c>
      <c r="J5" s="12">
        <f>MAX(H5-I5,0)</f>
        <v>0</v>
      </c>
    </row>
    <row r="6" spans="1:10">
      <c r="A6" s="7" t="s">
        <v>34</v>
      </c>
      <c r="B6" s="8" t="s">
        <v>31</v>
      </c>
      <c r="C6" s="8" t="s">
        <v>32</v>
      </c>
      <c r="D6" s="9">
        <v>10000</v>
      </c>
      <c r="E6" s="10">
        <v>12</v>
      </c>
      <c r="F6" s="11">
        <v>0.5</v>
      </c>
      <c r="G6" s="8" t="s">
        <v>33</v>
      </c>
      <c r="H6" s="12">
        <f>IF(G6="Yes",D6*E6,0)</f>
        <v>120000</v>
      </c>
      <c r="I6" s="12">
        <f>H6*F6</f>
        <v>60000.0</v>
      </c>
      <c r="J6" s="12">
        <f>MAX(H6-I6,0)</f>
        <v>0</v>
      </c>
    </row>
    <row r="7" spans="1:10">
      <c r="A7" s="7" t="s">
        <v>35</v>
      </c>
      <c r="B7" s="8" t="s">
        <v>31</v>
      </c>
      <c r="C7" s="8" t="s">
        <v>32</v>
      </c>
      <c r="D7" s="9">
        <v>10000</v>
      </c>
      <c r="E7" s="10">
        <v>12</v>
      </c>
      <c r="F7" s="11">
        <v>0.3333333333333333</v>
      </c>
      <c r="G7" s="8" t="s">
        <v>33</v>
      </c>
      <c r="H7" s="12">
        <f>IF(G7="Yes",D7*E7,0)</f>
        <v>120000</v>
      </c>
      <c r="I7" s="12">
        <f>H7*F7</f>
        <v>40000.0</v>
      </c>
      <c r="J7" s="12">
        <f>MAX(H7-I7,0)</f>
        <v>0</v>
      </c>
    </row>
    <row r="8" spans="1:10">
      <c r="A8" s="7" t="s">
        <v>36</v>
      </c>
      <c r="B8" s="8" t="s">
        <v>31</v>
      </c>
      <c r="C8" s="8" t="s">
        <v>37</v>
      </c>
      <c r="D8" s="9">
        <v>50000</v>
      </c>
      <c r="E8" s="10">
        <v>6.4</v>
      </c>
      <c r="F8" s="11">
        <v>0.3333333333333333</v>
      </c>
      <c r="G8" s="8" t="s">
        <v>33</v>
      </c>
      <c r="H8" s="12">
        <f>IF(G8="Yes",D8*E8,0)</f>
        <v>320000.0</v>
      </c>
      <c r="I8" s="12">
        <f>H8*F8</f>
        <v>106666.66666666666</v>
      </c>
      <c r="J8" s="12">
        <f>MAX(H8-I8,0)</f>
        <v>0</v>
      </c>
    </row>
    <row r="9" spans="1:10">
      <c r="A9" s="7" t="s">
        <v>38</v>
      </c>
      <c r="B9" s="8" t="s">
        <v>39</v>
      </c>
      <c r="C9" s="8" t="s">
        <v>32</v>
      </c>
      <c r="D9" s="9">
        <v>8000</v>
      </c>
      <c r="E9" s="10">
        <v>5.5</v>
      </c>
      <c r="F9" s="11">
        <v>0.5</v>
      </c>
      <c r="G9" s="8" t="s">
        <v>33</v>
      </c>
      <c r="H9" s="12">
        <f>IF(G9="Yes",D9*E9,0)</f>
        <v>44000.0</v>
      </c>
      <c r="I9" s="12">
        <f>H9*F9</f>
        <v>22000.0</v>
      </c>
      <c r="J9" s="12">
        <f>MAX(H9-I9,0)</f>
        <v>0</v>
      </c>
    </row>
    <row r="10" spans="1:10">
      <c r="A10" s="7" t="s">
        <v>40</v>
      </c>
      <c r="B10" s="8" t="s">
        <v>31</v>
      </c>
      <c r="C10" s="8" t="s">
        <v>41</v>
      </c>
      <c r="D10" s="9">
        <v>5000</v>
      </c>
      <c r="E10" s="10">
        <v>10</v>
      </c>
      <c r="F10" s="11">
        <v>0.5</v>
      </c>
      <c r="G10" s="8" t="s">
        <v>42</v>
      </c>
      <c r="H10" s="12">
        <f>IF(G10="Yes",D10*E10,0)</f>
        <v>0</v>
      </c>
      <c r="I10" s="12">
        <f>H10*F10</f>
        <v>0</v>
      </c>
      <c r="J10" s="12">
        <f>MAX(H10-I10,0)</f>
        <v>0</v>
      </c>
    </row>
    <row r="11" spans="1:10">
      <c r="A11" s="7" t="s">
        <v>43</v>
      </c>
      <c r="D11" s="13">
        <f>SUM(D5:D10)</f>
        <v>93000</v>
      </c>
      <c r="H11" s="14">
        <f>SUM(H5:H10)</f>
        <v>724000.0</v>
      </c>
      <c r="I11" s="14">
        <f>SUM(I5:I10)</f>
        <v>348666.6666666666</v>
      </c>
      <c r="J11" s="14">
        <f>SUM(J5:J10)</f>
        <v>375333.3333333334</v>
      </c>
    </row>
  </sheetData>
  <sheetProtection sheet="1" objects="1" scenarios="1"/>
  <mergeCells count="2">
    <mergeCell ref="A1:J1"/>
    <mergeCell ref="A2:J2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13"/>
  <sheetViews>
    <sheetView showGridLines="0" zoomScale="95" zoomScaleNormal="95" workbookViewId="0"/>
  </sheetViews>
  <sheetFormatPr defaultRowHeight="15"/>
  <cols>
    <col min="1" max="1" width="36.7109375" customWidth="1"/>
    <col min="2" max="4" width="21.7109375" customWidth="1"/>
  </cols>
  <sheetData>
    <row r="1" spans="1:4" ht="30" customHeight="1">
      <c r="A1" s="1" t="s">
        <v>44</v>
      </c>
      <c r="B1" s="1"/>
      <c r="C1" s="1"/>
      <c r="D1" s="1"/>
    </row>
    <row r="2" spans="1:4" ht="21" customHeight="1">
      <c r="A2" s="2" t="s">
        <v>45</v>
      </c>
      <c r="B2" s="2"/>
      <c r="C2" s="2"/>
      <c r="D2" s="2"/>
    </row>
    <row r="4" spans="1:4">
      <c r="A4" s="7" t="s">
        <v>46</v>
      </c>
      <c r="B4" s="12">
        <f>SUMIF('Award tranches'!B5:B10,"Equity",'Award tranches'!I5:I10)</f>
        <v>326666.6666666666</v>
      </c>
    </row>
    <row r="5" spans="1:4">
      <c r="A5" s="7" t="s">
        <v>47</v>
      </c>
      <c r="B5" s="12">
        <f>SUMIF('Award tranches'!B5:B10,"Liability",'Award tranches'!I5:I10)</f>
        <v>22000.0</v>
      </c>
    </row>
    <row r="6" spans="1:4">
      <c r="A6" s="7" t="s">
        <v>48</v>
      </c>
      <c r="B6" s="14">
        <f>SUM(B4:B5)</f>
        <v>348666.6666666666</v>
      </c>
    </row>
    <row r="8" spans="1:4">
      <c r="A8" s="15" t="s">
        <v>49</v>
      </c>
      <c r="B8" s="15" t="str">
        <f>IF(ABS(B6-'Award tranches'!I11)&lt;0.01,"PASS","CHECK")</f>
        <v>PASS</v>
      </c>
    </row>
    <row r="11" spans="1:4">
      <c r="A11" s="4" t="s">
        <v>50</v>
      </c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sheetProtection sheet="1" objects="1" scenarios="1"/>
  <mergeCells count="3">
    <mergeCell ref="A1:D1"/>
    <mergeCell ref="A2:D2"/>
    <mergeCell ref="A11:D13"/>
  </mergeCells>
  <conditionalFormatting sqref="B8">
    <cfRule type="containsText" dxfId="0" priority="1" operator="containsText" text="PASS">
      <formula>NOT(ISERROR(SEARCH("PASS",B8)))</formula>
    </cfRule>
    <cfRule type="containsText" dxfId="1" priority="2" operator="containsText" text="CHECK">
      <formula>NOT(ISERROR(SEARCH("CHECK",B8)))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B47"/>
    <pageSetUpPr fitToPage="1"/>
  </sheetPr>
  <dimension ref="A1:D15"/>
  <sheetViews>
    <sheetView showGridLines="0" zoomScale="95" zoomScaleNormal="95" workbookViewId="0"/>
  </sheetViews>
  <sheetFormatPr defaultRowHeight="15"/>
  <cols>
    <col min="1" max="1" width="40.7109375" customWidth="1"/>
    <col min="2" max="4" width="20.7109375" customWidth="1"/>
  </cols>
  <sheetData>
    <row r="1" spans="1:4" ht="30" customHeight="1">
      <c r="A1" s="1" t="s">
        <v>51</v>
      </c>
      <c r="B1" s="1"/>
      <c r="C1" s="1"/>
      <c r="D1" s="1"/>
    </row>
    <row r="2" spans="1:4" ht="21" customHeight="1">
      <c r="A2" s="2" t="s">
        <v>52</v>
      </c>
      <c r="B2" s="2"/>
      <c r="C2" s="2"/>
      <c r="D2" s="2"/>
    </row>
    <row r="4" spans="1:4">
      <c r="A4" s="7" t="s">
        <v>53</v>
      </c>
      <c r="B4" s="10">
        <v>360000</v>
      </c>
    </row>
    <row r="5" spans="1:4">
      <c r="A5" s="7" t="s">
        <v>54</v>
      </c>
      <c r="B5" s="11">
        <v>0.25</v>
      </c>
    </row>
    <row r="6" spans="1:4">
      <c r="A6" s="7" t="s">
        <v>55</v>
      </c>
      <c r="B6" s="14">
        <f>B4*B5</f>
        <v>90000.0</v>
      </c>
    </row>
    <row r="8" spans="1:4">
      <c r="A8" s="15" t="s">
        <v>56</v>
      </c>
      <c r="B8" s="15" t="str">
        <f>IF(ABS('Award tranches'!I11+'Award tranches'!J11-'Award tranches'!H11)&lt;0.01,"PASS","CHECK")</f>
        <v>PASS</v>
      </c>
    </row>
    <row r="9" spans="1:4">
      <c r="A9" s="15" t="s">
        <v>57</v>
      </c>
      <c r="B9" s="15" t="str">
        <f>IF(ABS(B4-'Award tranches'!I11)&gt;0.01,"PASS","CHECK")</f>
        <v>PASS</v>
      </c>
    </row>
    <row r="12" spans="1:4">
      <c r="A12" s="4" t="s">
        <v>58</v>
      </c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sheetProtection sheet="1" objects="1" scenarios="1"/>
  <mergeCells count="3">
    <mergeCell ref="A1:D1"/>
    <mergeCell ref="A2:D2"/>
    <mergeCell ref="A12:D15"/>
  </mergeCells>
  <conditionalFormatting sqref="B8:B9">
    <cfRule type="containsText" dxfId="0" priority="1" operator="containsText" text="PASS">
      <formula>NOT(ISERROR(SEARCH("PASS",B8)))</formula>
    </cfRule>
    <cfRule type="containsText" dxfId="1" priority="2" operator="containsText" text="CHECK">
      <formula>NOT(ISERROR(SEARCH("CHECK",B8)))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Award tranches</vt:lpstr>
      <vt:lpstr>Classification</vt:lpstr>
      <vt:lpstr>Tax &amp; controls</vt:lpstr>
      <vt:lpstr>'Award tranches'!Print_Area</vt:lpstr>
      <vt:lpstr>Classification!Print_Area</vt:lpstr>
      <vt:lpstr>'Read me'!Print_Area</vt:lpstr>
      <vt:lpstr>'Tax &amp; controls'!Print_Area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Share-based award attribution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