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Model" sheetId="2" r:id="rId2"/>
    <sheet name="Schedule" sheetId="3" r:id="rId3"/>
  </sheets>
  <definedNames>
    <definedName name="_xlnm.Print_Area" localSheetId="1">Model!$A$1:$C$18</definedName>
    <definedName name="_xlnm.Print_Area" localSheetId="0">'Read me'!$A$1:$B$16</definedName>
    <definedName name="_xlnm.Print_Area" localSheetId="2">Schedule!$A$1:$L$30</definedName>
    <definedName name="_xlnm.Print_Titles" localSheetId="1">Model!$1:$3</definedName>
    <definedName name="_xlnm.Print_Titles" localSheetId="2">Schedule!$1:$4</definedName>
  </definedNames>
  <calcPr calcId="124519" fullCalcOnLoad="1"/>
</workbook>
</file>

<file path=xl/sharedStrings.xml><?xml version="1.0" encoding="utf-8"?>
<sst xmlns="http://schemas.openxmlformats.org/spreadsheetml/2006/main" count="60" uniqueCount="58">
  <si>
    <t>Straight-line depreciation lab</t>
  </si>
  <si>
    <t>START HERE  ·  Change assumptions → inspect formulas → verify the schedule</t>
  </si>
  <si>
    <t>Purpose</t>
  </si>
  <si>
    <t>Change the yellow input cells, inspect formulas rather than overwriting them, and use the checks before interpreting the result.</t>
  </si>
  <si>
    <t>Units</t>
  </si>
  <si>
    <t>US dollars per full year</t>
  </si>
  <si>
    <t>Period</t>
  </si>
  <si>
    <t>End of Year 1; the schedule extends through Year 5</t>
  </si>
  <si>
    <t>Rounding</t>
  </si>
  <si>
    <t>Full precision in formulas; two-decimal currency display</t>
  </si>
  <si>
    <t>Boundary</t>
  </si>
  <si>
    <t>This allocation model does not establish market value, impairment, physical condition, tax treatment, or useful-life certainty. It assumes full years and does not model a mid-year or other partial-year convention.</t>
  </si>
  <si>
    <t>Source record</t>
  </si>
  <si>
    <t>EX:transactions-to-statements/straight-line-depreciation-year-one</t>
  </si>
  <si>
    <t>Generator</t>
  </si>
  <si>
    <t>scripts/quantitative/build_spreadsheets.py</t>
  </si>
  <si>
    <t>Workbook path</t>
  </si>
  <si>
    <t>1 · Open the assumptions and formulas →</t>
  </si>
  <si>
    <t>2 · Inspect the full schedule and chart →</t>
  </si>
  <si>
    <t>Inputs, formulas, and checks</t>
  </si>
  <si>
    <t>Yellow = change  ·  Sage = formula  ·  Green = control</t>
  </si>
  <si>
    <t>Input or measure</t>
  </si>
  <si>
    <t>Value</t>
  </si>
  <si>
    <t>Why it matters / formula</t>
  </si>
  <si>
    <t>Recorded cost</t>
  </si>
  <si>
    <t>Gross amount allocated; not a market-value forecast.</t>
  </si>
  <si>
    <t>Estimated residual value</t>
  </si>
  <si>
    <t>Excluded from the depreciable base under the stated estimate.</t>
  </si>
  <si>
    <t>Useful life in full years</t>
  </si>
  <si>
    <t>Positive whole periods; no partial-year convention is modeled.</t>
  </si>
  <si>
    <t>Periods elapsed</t>
  </si>
  <si>
    <t>Bounded between zero and useful life.</t>
  </si>
  <si>
    <t>Recomputed measure</t>
  </si>
  <si>
    <t>Formula result</t>
  </si>
  <si>
    <t>Visible cell formula</t>
  </si>
  <si>
    <t>Depreciable amount</t>
  </si>
  <si>
    <t>=B4-B5</t>
  </si>
  <si>
    <t>Depreciation per full year</t>
  </si>
  <si>
    <t>=B10/B6</t>
  </si>
  <si>
    <t>Accumulated depreciation</t>
  </si>
  <si>
    <t>=MIN(B7,B6)*B11</t>
  </si>
  <si>
    <t>Carrying amount</t>
  </si>
  <si>
    <t>=B4-B12</t>
  </si>
  <si>
    <t>Remaining depreciable amount</t>
  </si>
  <si>
    <t>=B10-B12</t>
  </si>
  <si>
    <t>Control</t>
  </si>
  <si>
    <t>Status</t>
  </si>
  <si>
    <t>Meaning</t>
  </si>
  <si>
    <t>Ending carrying amount equals residual value</t>
  </si>
  <si>
    <t>The schedule allocates exactly the depreciable amount over five full years.</t>
  </si>
  <si>
    <t>Year 1 matches verified example</t>
  </si>
  <si>
    <t>This checks the seeded case; it does not validate changed assumptions.</t>
  </si>
  <si>
    <t>Five-year allocation schedule</t>
  </si>
  <si>
    <t>Every period flows from the Model sheet's yellow assumptions</t>
  </si>
  <si>
    <t>End of year</t>
  </si>
  <si>
    <t>Current depreciation</t>
  </si>
  <si>
    <t>SELECTED-PERIOD DEPRECIATION</t>
  </si>
  <si>
    <t>SELECTED-PERIOD CARRYING AMOUNT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</si>
</sst>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;[Red](0);&quot;—&quot;"/>
    <numFmt numFmtId="166" formatCode="$#,##0;[Red]($#,##0);&quot;—&quot;"/>
  </numFmts>
  <fonts count="11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sz val="8.5"/>
      <color rgb="FF173F3C"/>
      <name val="Aptos Mono"/>
      <family val="2"/>
    </font>
    <font>
      <b/>
      <sz val="9"/>
      <color rgb="FF254B47"/>
      <name val="Aptos"/>
      <family val="2"/>
    </font>
    <font>
      <b/>
      <sz val="8"/>
      <color rgb="FF5B6D68"/>
      <name val="Aptos"/>
      <family val="2"/>
    </font>
    <font>
      <b/>
      <sz val="15"/>
      <color rgb="FF173F3C"/>
      <name val="Aptos Display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F6F4ED"/>
        <bgColor indexed="64"/>
      </patternFill>
    </fill>
    <fill>
      <patternFill patternType="solid">
        <fgColor rgb="FFDDEBE5"/>
        <bgColor indexed="64"/>
      </patternFill>
    </fill>
  </fills>
  <borders count="10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B97820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  <border>
      <left style="thin">
        <color rgb="FFCBD2CC"/>
      </left>
      <right style="thin">
        <color rgb="FFCBD2CC"/>
      </right>
      <top style="thin">
        <color rgb="FFCBD2CC"/>
      </top>
      <bottom/>
      <diagonal/>
    </border>
    <border>
      <left style="thin">
        <color rgb="FFCBD2CC"/>
      </left>
      <right style="thin">
        <color rgb="FFCBD2CC"/>
      </right>
      <top/>
      <bottom style="thin">
        <color rgb="FFCBD2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center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vertical="center" wrapText="1"/>
    </xf>
    <xf numFmtId="0" fontId="8" fillId="10" borderId="7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center" vertical="center"/>
    </xf>
    <xf numFmtId="166" fontId="10" fillId="5" borderId="9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3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  <dxf>
      <fill>
        <patternFill>
          <bgColor rgb="FFFFF8E7"/>
        </patternFill>
      </fill>
      <border>
        <left/>
        <right/>
        <top style="thin">
          <color rgb="FFD6A84F"/>
        </top>
        <bottom style="thin">
          <color rgb="FFD6A84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Allocation and carrying amount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Carrying amount</c:v>
          </c:tx>
          <c:spPr>
            <a:ln w="28575">
              <a:solidFill>
                <a:srgbClr val="315F59"/>
              </a:solidFill>
            </a:ln>
          </c:spPr>
          <c:marker>
            <c:symbol val="circle"/>
            <c:size val="6"/>
            <c:spPr>
              <a:ln>
                <a:solidFill>
                  <a:srgbClr val="315F59"/>
                </a:solidFill>
              </a:ln>
            </c:spPr>
          </c:marker>
          <c:cat>
            <c:numRef>
              <c:f>Schedule!$A$5:$A$10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Schedule!$D$5:$D$10</c:f>
              <c:numCache>
                <c:formatCode>General</c:formatCode>
                <c:ptCount val="6"/>
                <c:pt idx="0">
                  <c:v>36000</c:v>
                </c:pt>
                <c:pt idx="1">
                  <c:v>30000</c:v>
                </c:pt>
                <c:pt idx="2">
                  <c:v>24000</c:v>
                </c:pt>
                <c:pt idx="3">
                  <c:v>18000</c:v>
                </c:pt>
                <c:pt idx="4">
                  <c:v>12000</c:v>
                </c:pt>
                <c:pt idx="5">
                  <c:v>6000</c:v>
                </c:pt>
              </c:numCache>
            </c:numRef>
          </c:val>
        </c:ser>
        <c:ser>
          <c:idx val="1"/>
          <c:order val="1"/>
          <c:tx>
            <c:v>Accumulated depreciation</c:v>
          </c:tx>
          <c:spPr>
            <a:ln w="25400">
              <a:solidFill>
                <a:srgbClr val="9A6B1F"/>
              </a:solidFill>
            </a:ln>
          </c:spPr>
          <c:marker>
            <c:symbol val="square"/>
            <c:size val="6"/>
            <c:spPr>
              <a:ln>
                <a:solidFill>
                  <a:srgbClr val="9A6B1F"/>
                </a:solidFill>
              </a:ln>
            </c:spPr>
          </c:marker>
          <c:cat>
            <c:numRef>
              <c:f>Schedule!$A$5:$A$10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Schedule!$C$5:$C$10</c:f>
              <c:numCache>
                <c:formatCode>General</c:formatCode>
                <c:ptCount val="6"/>
                <c:pt idx="0">
                  <c:v>0</c:v>
                </c:pt>
                <c:pt idx="1">
                  <c:v>6000</c:v>
                </c:pt>
                <c:pt idx="2">
                  <c:v>12000</c:v>
                </c:pt>
                <c:pt idx="3">
                  <c:v>18000</c:v>
                </c:pt>
                <c:pt idx="4">
                  <c:v>24000</c:v>
                </c:pt>
                <c:pt idx="5">
                  <c:v>30000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End of year</a:t>
                </a:r>
              </a:p>
            </c:rich>
          </c:tx>
          <c:layout/>
        </c:title>
        <c:numFmt formatCode="0" sourceLinked="0"/>
        <c:majorTickMark val="none"/>
        <c:tickLblPos val="nextTo"/>
        <c:spPr>
          <a:ln>
            <a:solidFill>
              <a:srgbClr val="CBD2CC"/>
            </a:solidFill>
          </a:ln>
        </c:spPr>
        <c:txPr>
          <a:bodyPr/>
          <a:lstStyle/>
          <a:p>
            <a:pPr>
              <a:defRPr sz="8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2E5E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US dollars</a:t>
                </a:r>
              </a:p>
            </c:rich>
          </c:tx>
          <c:layout/>
        </c:title>
        <c:numFmt formatCode="$#,##0" sourceLinked="0"/>
        <c:majorTickMark val="none"/>
        <c:tickLblPos val="nextTo"/>
        <c:spPr>
          <a:ln>
            <a:noFill/>
          </a:ln>
        </c:spPr>
        <c:crossAx val="50010001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b"/>
      <c:layout/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12</xdr:col>
      <xdr:colOff>152400</xdr:colOff>
      <xdr:row>26</xdr:row>
      <xdr:rowOff>0</xdr:rowOff>
    </xdr:to>
    <xdr:graphicFrame macro="">
      <xdr:nvGraphicFramePr>
        <xdr:cNvPr id="2" name="Chart 1" descr="Line chart showing carrying amount declining from $36,000 to $6,000 while accumulated depreciation rises from $0 to $30,000 over five years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6"/>
  <sheetViews>
    <sheetView showGridLines="0" tabSelected="1" workbookViewId="0"/>
  </sheetViews>
  <sheetFormatPr defaultRowHeight="15"/>
  <cols>
    <col min="1" max="1" width="25.7109375" customWidth="1"/>
    <col min="2" max="2" width="78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3" spans="1:2" ht="34" customHeight="1">
      <c r="A3" s="3" t="s">
        <v>2</v>
      </c>
      <c r="B3" s="4" t="s">
        <v>3</v>
      </c>
    </row>
    <row r="5" spans="1:2">
      <c r="A5" s="3" t="s">
        <v>4</v>
      </c>
      <c r="B5" s="4" t="s">
        <v>5</v>
      </c>
    </row>
    <row r="6" spans="1:2">
      <c r="A6" s="3" t="s">
        <v>6</v>
      </c>
      <c r="B6" s="4" t="s">
        <v>7</v>
      </c>
    </row>
    <row r="7" spans="1:2">
      <c r="A7" s="3" t="s">
        <v>8</v>
      </c>
      <c r="B7" s="4" t="s">
        <v>9</v>
      </c>
    </row>
    <row r="9" spans="1:2" ht="50" customHeight="1">
      <c r="A9" s="3" t="s">
        <v>10</v>
      </c>
      <c r="B9" s="4" t="s">
        <v>11</v>
      </c>
    </row>
    <row r="11" spans="1:2">
      <c r="A11" s="3" t="s">
        <v>12</v>
      </c>
      <c r="B11" s="4" t="s">
        <v>13</v>
      </c>
    </row>
    <row r="12" spans="1:2">
      <c r="A12" s="3" t="s">
        <v>14</v>
      </c>
      <c r="B12" s="4" t="s">
        <v>15</v>
      </c>
    </row>
    <row r="15" spans="1:2">
      <c r="A15" s="3" t="s">
        <v>16</v>
      </c>
      <c r="B15" s="5" t="s">
        <v>17</v>
      </c>
    </row>
    <row r="16" spans="1:2">
      <c r="A16" s="3"/>
      <c r="B16" s="5" t="s">
        <v>18</v>
      </c>
    </row>
  </sheetData>
  <mergeCells count="2">
    <mergeCell ref="A1:B1"/>
    <mergeCell ref="A2:B2"/>
  </mergeCells>
  <hyperlinks>
    <hyperlink ref="B15" location="'Model'!A1" display="1 · Open the assumptions and formulas →"/>
    <hyperlink ref="B16" location="'Schedule'!A1" display="2 · Inspect the full schedule and chart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C1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34.7109375" customWidth="1"/>
    <col min="2" max="2" width="20.7109375" customWidth="1"/>
    <col min="3" max="3" width="52.7109375" customWidth="1"/>
  </cols>
  <sheetData>
    <row r="1" spans="1:3" ht="30" customHeight="1">
      <c r="A1" s="1" t="s">
        <v>19</v>
      </c>
      <c r="B1" s="1"/>
      <c r="C1" s="1"/>
    </row>
    <row r="2" spans="1:3" ht="21" customHeight="1">
      <c r="A2" s="2" t="s">
        <v>20</v>
      </c>
      <c r="B2" s="2"/>
      <c r="C2" s="2"/>
    </row>
    <row r="3" spans="1:3" ht="30" customHeight="1">
      <c r="A3" s="6" t="s">
        <v>21</v>
      </c>
      <c r="B3" s="6" t="s">
        <v>22</v>
      </c>
      <c r="C3" s="6" t="s">
        <v>23</v>
      </c>
    </row>
    <row r="4" spans="1:3">
      <c r="A4" s="7" t="s">
        <v>24</v>
      </c>
      <c r="B4" s="8">
        <v>36000</v>
      </c>
      <c r="C4" s="9" t="s">
        <v>25</v>
      </c>
    </row>
    <row r="5" spans="1:3">
      <c r="A5" s="7" t="s">
        <v>26</v>
      </c>
      <c r="B5" s="8">
        <v>6000</v>
      </c>
      <c r="C5" s="9" t="s">
        <v>27</v>
      </c>
    </row>
    <row r="6" spans="1:3">
      <c r="A6" s="7" t="s">
        <v>28</v>
      </c>
      <c r="B6" s="10">
        <v>5</v>
      </c>
      <c r="C6" s="9" t="s">
        <v>29</v>
      </c>
    </row>
    <row r="7" spans="1:3">
      <c r="A7" s="7" t="s">
        <v>30</v>
      </c>
      <c r="B7" s="10">
        <v>1</v>
      </c>
      <c r="C7" s="9" t="s">
        <v>31</v>
      </c>
    </row>
    <row r="9" spans="1:3" ht="28" customHeight="1">
      <c r="A9" s="6" t="s">
        <v>32</v>
      </c>
      <c r="B9" s="6" t="s">
        <v>33</v>
      </c>
      <c r="C9" s="6" t="s">
        <v>34</v>
      </c>
    </row>
    <row r="10" spans="1:3">
      <c r="A10" s="11" t="s">
        <v>35</v>
      </c>
      <c r="B10" s="12">
        <f>B4-B5</f>
        <v>30000</v>
      </c>
      <c r="C10" s="13" t="s">
        <v>36</v>
      </c>
    </row>
    <row r="11" spans="1:3">
      <c r="A11" s="11" t="s">
        <v>37</v>
      </c>
      <c r="B11" s="12">
        <f>B10/B6</f>
        <v>6000</v>
      </c>
      <c r="C11" s="13" t="s">
        <v>38</v>
      </c>
    </row>
    <row r="12" spans="1:3">
      <c r="A12" s="11" t="s">
        <v>39</v>
      </c>
      <c r="B12" s="12">
        <f>MIN(B7,B6)*B11</f>
        <v>6000</v>
      </c>
      <c r="C12" s="13" t="s">
        <v>40</v>
      </c>
    </row>
    <row r="13" spans="1:3">
      <c r="A13" s="11" t="s">
        <v>41</v>
      </c>
      <c r="B13" s="12">
        <f>B4-B12</f>
        <v>30000</v>
      </c>
      <c r="C13" s="13" t="s">
        <v>42</v>
      </c>
    </row>
    <row r="14" spans="1:3">
      <c r="A14" s="11" t="s">
        <v>43</v>
      </c>
      <c r="B14" s="12">
        <f>B10-B12</f>
        <v>24000</v>
      </c>
      <c r="C14" s="13" t="s">
        <v>44</v>
      </c>
    </row>
    <row r="16" spans="1:3">
      <c r="A16" s="6" t="s">
        <v>45</v>
      </c>
      <c r="B16" s="6" t="s">
        <v>46</v>
      </c>
      <c r="C16" s="6" t="s">
        <v>47</v>
      </c>
    </row>
    <row r="17" spans="1:3">
      <c r="A17" s="7" t="s">
        <v>48</v>
      </c>
      <c r="B17" s="14" t="str">
        <f>IF(ABS(Schedule!D10-B5)&lt;0.000000001,"PASS","CHECK")</f>
        <v>PASS</v>
      </c>
      <c r="C17" s="9" t="s">
        <v>49</v>
      </c>
    </row>
    <row r="18" spans="1:3">
      <c r="A18" s="7" t="s">
        <v>50</v>
      </c>
      <c r="B18" s="14" t="str">
        <f>IF(AND(B12=6000,B13=30000),"PASS","CHECK")</f>
        <v>PASS</v>
      </c>
      <c r="C18" s="9" t="s">
        <v>51</v>
      </c>
    </row>
  </sheetData>
  <sheetProtection sheet="1" objects="1" scenarios="1"/>
  <mergeCells count="2">
    <mergeCell ref="A1:C1"/>
    <mergeCell ref="A2:C2"/>
  </mergeCells>
  <conditionalFormatting sqref="B17:B18">
    <cfRule type="containsText" dxfId="0" priority="1" operator="containsText" text="PASS">
      <formula>NOT(ISERROR(SEARCH("PASS",B17)))</formula>
    </cfRule>
    <cfRule type="containsText" dxfId="1" priority="2" operator="containsText" text="CHECK">
      <formula>NOT(ISERROR(SEARCH("CHECK",B17)))</formula>
    </cfRule>
  </conditionalFormatting>
  <dataValidations count="4">
    <dataValidation type="decimal" operator="greaterThan" allowBlank="1" showInputMessage="1" showErrorMessage="1" promptTitle="Recorded cost" prompt="Enter a positive US-dollar amount." sqref="B4">
      <formula1>0</formula1>
    </dataValidation>
    <dataValidation type="decimal" allowBlank="1" showInputMessage="1" showErrorMessage="1" promptTitle="Residual value" prompt="Enter an amount from zero through recorded cost." sqref="B5">
      <formula1>0</formula1>
      <formula2>B4</formula2>
    </dataValidation>
    <dataValidation type="whole" operator="greaterThan" allowBlank="1" showInputMessage="1" showErrorMessage="1" promptTitle="Useful life" prompt="Enter a positive whole number of periods." sqref="B6">
      <formula1>0</formula1>
    </dataValidation>
    <dataValidation type="whole" allowBlank="1" showInputMessage="1" showErrorMessage="1" promptTitle="Periods elapsed" prompt="Enter a whole number from zero through useful life." sqref="B7">
      <formula1>0</formula1>
      <formula2>B6</formula2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L10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4" width="23.7109375" customWidth="1"/>
    <col min="5" max="5" width="3.7109375" customWidth="1"/>
    <col min="6" max="12" width="11.7109375" customWidth="1"/>
  </cols>
  <sheetData>
    <row r="1" spans="1:12" ht="30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F3" s="15" t="s">
        <v>56</v>
      </c>
      <c r="G3" s="15"/>
      <c r="H3" s="15"/>
      <c r="I3" s="15" t="s">
        <v>57</v>
      </c>
      <c r="J3" s="15"/>
      <c r="K3" s="15"/>
    </row>
    <row r="4" spans="1:12" ht="30" customHeight="1">
      <c r="A4" s="6" t="s">
        <v>54</v>
      </c>
      <c r="B4" s="6" t="s">
        <v>55</v>
      </c>
      <c r="C4" s="6" t="s">
        <v>39</v>
      </c>
      <c r="D4" s="6" t="s">
        <v>41</v>
      </c>
      <c r="F4" s="16">
        <f>Model!B11</f>
        <v>6000</v>
      </c>
      <c r="G4" s="16"/>
      <c r="H4" s="16"/>
      <c r="I4" s="16">
        <f>Model!B13</f>
        <v>30000</v>
      </c>
      <c r="J4" s="16"/>
      <c r="K4" s="16"/>
    </row>
    <row r="5" spans="1:12">
      <c r="A5" s="17">
        <v>0</v>
      </c>
      <c r="B5" s="12">
        <f>IF(A5=0,0,Model!$B$11)</f>
        <v>0</v>
      </c>
      <c r="C5" s="12">
        <f>MIN(A5,Model!$B$6)*Model!$B$11</f>
        <v>0</v>
      </c>
      <c r="D5" s="12">
        <f>Model!$B$4-C5</f>
        <v>36000</v>
      </c>
      <c r="F5" s="16"/>
      <c r="G5" s="16"/>
      <c r="H5" s="16"/>
      <c r="I5" s="16"/>
      <c r="J5" s="16"/>
      <c r="K5" s="16"/>
    </row>
    <row r="6" spans="1:12">
      <c r="A6" s="17">
        <v>1</v>
      </c>
      <c r="B6" s="12">
        <f>IF(A6=0,0,Model!$B$11)</f>
        <v>6000</v>
      </c>
      <c r="C6" s="12">
        <f>MIN(A6,Model!$B$6)*Model!$B$11</f>
        <v>6000</v>
      </c>
      <c r="D6" s="12">
        <f>Model!$B$4-C6</f>
        <v>30000</v>
      </c>
    </row>
    <row r="7" spans="1:12">
      <c r="A7" s="17">
        <v>2</v>
      </c>
      <c r="B7" s="12">
        <f>IF(A7=0,0,Model!$B$11)</f>
        <v>6000</v>
      </c>
      <c r="C7" s="12">
        <f>MIN(A7,Model!$B$6)*Model!$B$11</f>
        <v>12000</v>
      </c>
      <c r="D7" s="12">
        <f>Model!$B$4-C7</f>
        <v>24000</v>
      </c>
    </row>
    <row r="8" spans="1:12">
      <c r="A8" s="17">
        <v>3</v>
      </c>
      <c r="B8" s="12">
        <f>IF(A8=0,0,Model!$B$11)</f>
        <v>6000</v>
      </c>
      <c r="C8" s="12">
        <f>MIN(A8,Model!$B$6)*Model!$B$11</f>
        <v>18000</v>
      </c>
      <c r="D8" s="12">
        <f>Model!$B$4-C8</f>
        <v>18000</v>
      </c>
    </row>
    <row r="9" spans="1:12">
      <c r="A9" s="17">
        <v>4</v>
      </c>
      <c r="B9" s="12">
        <f>IF(A9=0,0,Model!$B$11)</f>
        <v>6000</v>
      </c>
      <c r="C9" s="12">
        <f>MIN(A9,Model!$B$6)*Model!$B$11</f>
        <v>24000</v>
      </c>
      <c r="D9" s="12">
        <f>Model!$B$4-C9</f>
        <v>12000</v>
      </c>
    </row>
    <row r="10" spans="1:12">
      <c r="A10" s="17">
        <v>5</v>
      </c>
      <c r="B10" s="12">
        <f>IF(A10=0,0,Model!$B$11)</f>
        <v>6000</v>
      </c>
      <c r="C10" s="12">
        <f>MIN(A10,Model!$B$6)*Model!$B$11</f>
        <v>30000</v>
      </c>
      <c r="D10" s="12">
        <f>Model!$B$4-C10</f>
        <v>6000</v>
      </c>
    </row>
  </sheetData>
  <sheetProtection sheet="1" objects="1" scenarios="1"/>
  <mergeCells count="6">
    <mergeCell ref="A1:L1"/>
    <mergeCell ref="A2:L2"/>
    <mergeCell ref="F3:H3"/>
    <mergeCell ref="F4:H5"/>
    <mergeCell ref="I3:K3"/>
    <mergeCell ref="I4:K5"/>
  </mergeCells>
  <conditionalFormatting sqref="A5:D10">
    <cfRule type="expression" dxfId="2" priority="1">
      <formula>$A5=Model!$B$7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Model</vt:lpstr>
      <vt:lpstr>Schedule</vt:lpstr>
      <vt:lpstr>Model!Print_Area</vt:lpstr>
      <vt:lpstr>'Read me'!Print_Area</vt:lpstr>
      <vt:lpstr>Schedule!Print_Area</vt:lpstr>
      <vt:lpstr>Model!Print_Titles</vt:lpstr>
      <vt:lpstr>Schedule!Print_Titles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five-year straight-line depreciation schedule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